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filterPrivacy="1"/>
  <xr:revisionPtr revIDLastSave="0" documentId="13_ncr:1_{8C7DB792-F68E-4373-9688-EC1588EF7284}" xr6:coauthVersionLast="47" xr6:coauthVersionMax="47" xr10:uidLastSave="{00000000-0000-0000-0000-000000000000}"/>
  <bookViews>
    <workbookView xWindow="10575" yWindow="-19410" windowWidth="25320" windowHeight="14610" tabRatio="829" xr2:uid="{00000000-000D-0000-FFFF-FFFF00000000}"/>
  </bookViews>
  <sheets>
    <sheet name="Disclaimer" sheetId="41" r:id="rId1"/>
    <sheet name="Index" sheetId="1" r:id="rId2"/>
    <sheet name="EU OV1" sheetId="31" r:id="rId3"/>
    <sheet name="EU IFRS 9-FL" sheetId="39" r:id="rId4"/>
    <sheet name="EU CC1" sheetId="3" r:id="rId5"/>
    <sheet name="EU CC2" sheetId="4" r:id="rId6"/>
    <sheet name="EU CCyB1" sheetId="7" r:id="rId7"/>
    <sheet name="EU CCyB2" sheetId="8" r:id="rId8"/>
    <sheet name="EU LR1" sheetId="5" r:id="rId9"/>
    <sheet name="EU LR2" sheetId="6" r:id="rId10"/>
    <sheet name="EU LR3" sheetId="40" r:id="rId11"/>
    <sheet name="EU KM1" sheetId="32" r:id="rId12"/>
    <sheet name="EU KM2" sheetId="91" r:id="rId13"/>
    <sheet name="EU CR4" sheetId="20" r:id="rId14"/>
    <sheet name="EU CR5" sheetId="21" r:id="rId15"/>
    <sheet name="EU CR1-A" sheetId="83" r:id="rId16"/>
    <sheet name="EU CQ5" sheetId="84" r:id="rId17"/>
    <sheet name="EU CQ4" sheetId="85" r:id="rId18"/>
    <sheet name="EU CQ6" sheetId="82" r:id="rId19"/>
    <sheet name="EU CQ7" sheetId="86" r:id="rId20"/>
    <sheet name="EU CQ8" sheetId="81" r:id="rId21"/>
    <sheet name="EU CR3" sheetId="87" r:id="rId22"/>
    <sheet name="EU CR1" sheetId="88" r:id="rId23"/>
    <sheet name="EU CQ1" sheetId="89" r:id="rId24"/>
    <sheet name="EU CQ2" sheetId="80" r:id="rId25"/>
    <sheet name="EU CR2" sheetId="14" r:id="rId26"/>
    <sheet name="EU CR2a" sheetId="79" r:id="rId27"/>
    <sheet name="EU CCR1" sheetId="22" r:id="rId28"/>
    <sheet name="EU CCR2" sheetId="23" r:id="rId29"/>
    <sheet name="EU CCR3" sheetId="24" r:id="rId30"/>
    <sheet name="EU CCR5" sheetId="13" r:id="rId31"/>
    <sheet name="EU CCR6" sheetId="25" r:id="rId32"/>
    <sheet name="EU MR1" sheetId="35" r:id="rId33"/>
    <sheet name="EU MRA" sheetId="90" r:id="rId34"/>
    <sheet name="EU IRRBB1" sheetId="78" r:id="rId35"/>
    <sheet name="EU LIQ1" sheetId="28" r:id="rId36"/>
    <sheet name="EU LIQB" sheetId="29" r:id="rId37"/>
    <sheet name="EU LIQ2" sheetId="30" r:id="rId3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3" i="89" l="1"/>
  <c r="H23" i="89"/>
  <c r="J23" i="89"/>
  <c r="G23" i="89"/>
  <c r="F23" i="89"/>
  <c r="E23" i="89"/>
  <c r="D23" i="89"/>
  <c r="C23" i="89"/>
  <c r="I39" i="88" l="1"/>
  <c r="H39" i="88"/>
  <c r="G39" i="88"/>
  <c r="P39" i="88"/>
  <c r="O39" i="88"/>
  <c r="N39" i="88"/>
  <c r="M39" i="88"/>
  <c r="L39" i="88"/>
  <c r="K39" i="88"/>
  <c r="J39" i="88"/>
  <c r="Q39" i="88"/>
  <c r="F39" i="88"/>
  <c r="E39" i="88"/>
  <c r="D39" i="88"/>
  <c r="C39" i="88"/>
  <c r="C11" i="87"/>
  <c r="E11" i="87"/>
  <c r="D11" i="87"/>
  <c r="F11" i="87"/>
  <c r="C9" i="83"/>
  <c r="G28" i="84"/>
  <c r="E28" i="84"/>
  <c r="C28" i="84"/>
  <c r="I21" i="85"/>
  <c r="H21" i="85"/>
  <c r="E21" i="85"/>
  <c r="D21" i="85"/>
  <c r="C21" i="85"/>
  <c r="G41" i="30"/>
  <c r="C17" i="30"/>
  <c r="F17" i="30" l="1"/>
  <c r="E17" i="30"/>
  <c r="E7" i="30"/>
  <c r="F7" i="30"/>
  <c r="D7" i="30"/>
  <c r="D34" i="30"/>
  <c r="D20" i="28"/>
  <c r="G38" i="28"/>
  <c r="F38" i="28"/>
  <c r="E38" i="28"/>
  <c r="D38" i="28"/>
  <c r="E34" i="28"/>
  <c r="F34" i="28"/>
  <c r="G34" i="28"/>
  <c r="D34" i="28"/>
  <c r="J38" i="28"/>
  <c r="K38" i="28"/>
  <c r="L38" i="28"/>
  <c r="I38" i="28"/>
  <c r="I42" i="28"/>
  <c r="I26" i="28"/>
  <c r="I43" i="28" s="1"/>
  <c r="I44" i="28" s="1"/>
  <c r="I34" i="28"/>
  <c r="I15" i="28"/>
  <c r="I12" i="28"/>
  <c r="I20" i="28"/>
  <c r="D15" i="28"/>
  <c r="D12" i="28"/>
  <c r="E25" i="30" l="1"/>
  <c r="F25" i="30"/>
  <c r="G25" i="30"/>
  <c r="D25" i="30"/>
  <c r="E34" i="30"/>
  <c r="F34" i="30"/>
  <c r="G34" i="30"/>
  <c r="D17" i="30"/>
  <c r="G13" i="30"/>
  <c r="G20" i="30" s="1"/>
  <c r="F13" i="30"/>
  <c r="E13" i="30"/>
  <c r="D13" i="30"/>
  <c r="G10" i="30"/>
  <c r="F10" i="30"/>
  <c r="E10" i="30"/>
  <c r="D10" i="30"/>
  <c r="G7" i="30"/>
  <c r="C7" i="30"/>
  <c r="G42" i="30" l="1"/>
</calcChain>
</file>

<file path=xl/sharedStrings.xml><?xml version="1.0" encoding="utf-8"?>
<sst xmlns="http://schemas.openxmlformats.org/spreadsheetml/2006/main" count="1856" uniqueCount="1012">
  <si>
    <t>Capital Management</t>
  </si>
  <si>
    <t>Template</t>
  </si>
  <si>
    <t>Table</t>
  </si>
  <si>
    <t>EU OV1</t>
  </si>
  <si>
    <t>EU KM1</t>
  </si>
  <si>
    <t>Institutions' key metrics</t>
  </si>
  <si>
    <t>EU CC1</t>
  </si>
  <si>
    <t>EU CC2</t>
  </si>
  <si>
    <t>Reconciliation of regulatory own funds to balance sheet in the audited financial statements</t>
  </si>
  <si>
    <t>Amount of institution-specific countercyclical capital buffer</t>
  </si>
  <si>
    <t>Credit Risk</t>
  </si>
  <si>
    <t>Maturity of exposures</t>
  </si>
  <si>
    <t>EU CR1-A</t>
  </si>
  <si>
    <t>EU CQ1</t>
  </si>
  <si>
    <t>EU CQ4</t>
  </si>
  <si>
    <t>Performing and non-performing exposures and related provisions</t>
  </si>
  <si>
    <t>EU CQ5</t>
  </si>
  <si>
    <t>Quality of non-performing exposures by geography</t>
  </si>
  <si>
    <t>Credit quality of loans and advances by industry</t>
  </si>
  <si>
    <t>Collateral obtained by taking possession and execution processes</t>
  </si>
  <si>
    <t>EU CR3</t>
  </si>
  <si>
    <t>EU CR4</t>
  </si>
  <si>
    <t>EU CR5</t>
  </si>
  <si>
    <t>EU CCR1</t>
  </si>
  <si>
    <t>EU CCR2</t>
  </si>
  <si>
    <t xml:space="preserve">Credit valuation adjustment (CVA) capital charge </t>
  </si>
  <si>
    <t>EU CCR3</t>
  </si>
  <si>
    <t>Market Risk</t>
  </si>
  <si>
    <t>EU MR1</t>
  </si>
  <si>
    <t>Liquidity Risk</t>
  </si>
  <si>
    <t>EU LIQ1</t>
  </si>
  <si>
    <t>EU LIQB</t>
  </si>
  <si>
    <t>Qualitative infomation on LCR</t>
  </si>
  <si>
    <t>EU LIQ2</t>
  </si>
  <si>
    <t>Net stable funding ratio</t>
  </si>
  <si>
    <t>EU CR1</t>
  </si>
  <si>
    <t>Changes in the stock of non-performing loans and advances</t>
  </si>
  <si>
    <t>EU CR2</t>
  </si>
  <si>
    <t>EU CQ7</t>
  </si>
  <si>
    <t>EU CCR5</t>
  </si>
  <si>
    <t>EU CCR6</t>
  </si>
  <si>
    <t>Credit derivatives exposures</t>
  </si>
  <si>
    <t>IFRS 9-FL</t>
  </si>
  <si>
    <t>Total risk exposure amounts (TREA)</t>
  </si>
  <si>
    <t>Total own funds requirements</t>
  </si>
  <si>
    <t>a</t>
  </si>
  <si>
    <t>b</t>
  </si>
  <si>
    <t>c</t>
  </si>
  <si>
    <t>Credit risk (excluding CCR)</t>
  </si>
  <si>
    <t xml:space="preserve">Of which the standardised approach </t>
  </si>
  <si>
    <t xml:space="preserve">Of which the Foundation IRB (F-IRB) approach </t>
  </si>
  <si>
    <t>Of which slotting approach</t>
  </si>
  <si>
    <t>EU 4a</t>
  </si>
  <si>
    <t>Of which equities under the simple riskweighted approach</t>
  </si>
  <si>
    <t xml:space="preserve">Of which the Advanced IRB (A-IRB) approach </t>
  </si>
  <si>
    <t xml:space="preserve">Counterparty credit risk - CCR </t>
  </si>
  <si>
    <t>Of which internal model method (IMM)</t>
  </si>
  <si>
    <t>EU 8a</t>
  </si>
  <si>
    <t>Of which exposures to a CCP</t>
  </si>
  <si>
    <t>EU 8b</t>
  </si>
  <si>
    <t>Of which credit valuation adjustment - CVA</t>
  </si>
  <si>
    <t>Of which other CCR</t>
  </si>
  <si>
    <t>Not applicable</t>
  </si>
  <si>
    <t xml:space="preserve">Settlement risk </t>
  </si>
  <si>
    <t xml:space="preserve">Of which SEC-IRBA approach </t>
  </si>
  <si>
    <t>Of which SEC-ERBA (including IAA)</t>
  </si>
  <si>
    <t xml:space="preserve">Of which SEC-SA approach </t>
  </si>
  <si>
    <t>EU 19a</t>
  </si>
  <si>
    <t>Of which 1250% / deduction</t>
  </si>
  <si>
    <t>Position, foreign exchange and commodities risks (Market risk)</t>
  </si>
  <si>
    <t xml:space="preserve">Of which IMA </t>
  </si>
  <si>
    <t>EU 22a</t>
  </si>
  <si>
    <t>Large exposures</t>
  </si>
  <si>
    <t xml:space="preserve">Operational risk </t>
  </si>
  <si>
    <t>EU 23a</t>
  </si>
  <si>
    <t xml:space="preserve">Of which basic indicator approach </t>
  </si>
  <si>
    <t>EU 23b</t>
  </si>
  <si>
    <t xml:space="preserve">Of which standardised approach </t>
  </si>
  <si>
    <t>EU 23c</t>
  </si>
  <si>
    <t xml:space="preserve">Of which advanced measurement approach </t>
  </si>
  <si>
    <t>Total</t>
  </si>
  <si>
    <t>Amounts below the thresholds for deduction (subject to 250% risk weight)</t>
  </si>
  <si>
    <t>EU OV1 – Overview of total risk exposure amounts</t>
  </si>
  <si>
    <t>REAs</t>
  </si>
  <si>
    <t>[ISK m]</t>
  </si>
  <si>
    <t>d</t>
  </si>
  <si>
    <t>e</t>
  </si>
  <si>
    <t>Available own funds (amounts)</t>
  </si>
  <si>
    <t xml:space="preserve">Common Equity Tier 1 (CET1) capital </t>
  </si>
  <si>
    <t xml:space="preserve">Tier 1 capital </t>
  </si>
  <si>
    <t xml:space="preserve">Total capital </t>
  </si>
  <si>
    <t>Risk-weighted exposure amounts</t>
  </si>
  <si>
    <t>Total risk exposure amount</t>
  </si>
  <si>
    <t>Tier 1 ratio (%)</t>
  </si>
  <si>
    <t>Total capital ratio (%)</t>
  </si>
  <si>
    <t>Additional own funds requirements to address risks other than the risk of excessive leverage (as a percentage of risk-weighted exposure amount)</t>
  </si>
  <si>
    <t>EU 7a</t>
  </si>
  <si>
    <t>EU 7b</t>
  </si>
  <si>
    <t xml:space="preserve">     of which: to be made up of CET1 capital (percentage points)</t>
  </si>
  <si>
    <t>EU 7c</t>
  </si>
  <si>
    <t xml:space="preserve">     of which: to be made up of Tier 1 capital (percentage points)</t>
  </si>
  <si>
    <t>EU 7d</t>
  </si>
  <si>
    <t>Total SREP own funds requirements (%)</t>
  </si>
  <si>
    <t>Combined buffer and overall capital requirement (as a percentage of risk-weighted exposure amount)</t>
  </si>
  <si>
    <t>Capital conservation buffer (%)</t>
  </si>
  <si>
    <t>Conservation buffer due to macro-prudential or systemic risk identified at the level of a Member State (%)</t>
  </si>
  <si>
    <t>Institution specific countercyclical capital buffer (%)</t>
  </si>
  <si>
    <t>EU 9a</t>
  </si>
  <si>
    <t>Systemic risk buffer (%)</t>
  </si>
  <si>
    <t>Global Systemically Important Institution buffer (%)</t>
  </si>
  <si>
    <t>EU 10a</t>
  </si>
  <si>
    <t>Other Systemically Important Institution buffer (%)</t>
  </si>
  <si>
    <t>Combined buffer requirement (%)</t>
  </si>
  <si>
    <t>EU 11a</t>
  </si>
  <si>
    <t>Overall capital requirements (%)</t>
  </si>
  <si>
    <t>CET1 available after meeting the total SREP own funds requirements (%)</t>
  </si>
  <si>
    <t>Leverage ratio</t>
  </si>
  <si>
    <t>Total exposure measure</t>
  </si>
  <si>
    <t>Leverage ratio (%)</t>
  </si>
  <si>
    <t>EU 14a</t>
  </si>
  <si>
    <t xml:space="preserve">Additional own funds requirements to address the risk of excessive leverage (%) </t>
  </si>
  <si>
    <t>EU 14b</t>
  </si>
  <si>
    <t>EU 14c</t>
  </si>
  <si>
    <t>Total SREP leverage ratio requirements (%)</t>
  </si>
  <si>
    <t>Leverage ratio buffer and overall leverage ratio requirement (as a percentage of total exposure measure)</t>
  </si>
  <si>
    <t>EU 14d</t>
  </si>
  <si>
    <t>Leverage ratio buffer requirement (%)</t>
  </si>
  <si>
    <t>EU 14e</t>
  </si>
  <si>
    <t>Overall leverage ratio requirement (%)</t>
  </si>
  <si>
    <t>Liquidity Coverage Ratio</t>
  </si>
  <si>
    <t>Total high-quality liquid assets (HQLA) (Weighted value -average)</t>
  </si>
  <si>
    <t>EU 16a</t>
  </si>
  <si>
    <t xml:space="preserve">Cash outflows - Total weighted value </t>
  </si>
  <si>
    <t>EU 16b</t>
  </si>
  <si>
    <t xml:space="preserve">Cash inflows - Total weighted value </t>
  </si>
  <si>
    <t>Total net cash outflows (adjusted value)</t>
  </si>
  <si>
    <t>Liquidity coverage ratio (%)</t>
  </si>
  <si>
    <t>Net Stable Funding Ratio</t>
  </si>
  <si>
    <t>Total available stable funding</t>
  </si>
  <si>
    <t>Total required stable funding</t>
  </si>
  <si>
    <t>NSFR ratio (%)</t>
  </si>
  <si>
    <t>EU KM1 - Key metrics template</t>
  </si>
  <si>
    <r>
      <t>Common Equity Tier</t>
    </r>
    <r>
      <rPr>
        <sz val="10"/>
        <color rgb="FF000000"/>
        <rFont val="Calibri"/>
        <family val="2"/>
      </rPr>
      <t> </t>
    </r>
    <r>
      <rPr>
        <sz val="10"/>
        <color rgb="FF000000"/>
        <rFont val="Suisse intl condensed"/>
        <family val="2"/>
        <scheme val="minor"/>
      </rPr>
      <t>1 ratio (%)</t>
    </r>
  </si>
  <si>
    <t xml:space="preserve">Additional own funds requirements to address risks other than the risk of excessive leverage (%) </t>
  </si>
  <si>
    <t>Capital ratios (as a percentage of risk-weighted exposure amount)</t>
  </si>
  <si>
    <t>Additional own funds requirements to address the risk of excessive leverage (as a percentage of total exposure measure)</t>
  </si>
  <si>
    <t>Amounts</t>
  </si>
  <si>
    <t xml:space="preserve">Common Equity Tier 1 (CET1) capital:  instruments and reserves                                             </t>
  </si>
  <si>
    <t xml:space="preserve">Capital instruments and the related share premium accounts </t>
  </si>
  <si>
    <t xml:space="preserve">     of which: Instrument type 1</t>
  </si>
  <si>
    <t xml:space="preserve">     of which: Instrument type 2</t>
  </si>
  <si>
    <t xml:space="preserve">     of which: Instrument type 3</t>
  </si>
  <si>
    <t xml:space="preserve">Retained earnings </t>
  </si>
  <si>
    <t>Accumulated other comprehensive income (and other reserves)</t>
  </si>
  <si>
    <t>EU-3a</t>
  </si>
  <si>
    <t>Funds for general banking risk</t>
  </si>
  <si>
    <t xml:space="preserve">Amount of qualifying items referred to in Article 484 (3) CRR and the related share premium accounts subject to phase out from CET1 </t>
  </si>
  <si>
    <t>Minority interests (amount allowed in consolidated CET1)</t>
  </si>
  <si>
    <t>EU-5a</t>
  </si>
  <si>
    <t xml:space="preserve">Independently reviewed interim profits net of any foreseeable charge or dividend </t>
  </si>
  <si>
    <t>Common Equity Tier 1 (CET1) capital before regulatory adjustments</t>
  </si>
  <si>
    <t>Common Equity Tier 1 (CET1) capital: regulatory adjustments </t>
  </si>
  <si>
    <t>Additional value adjustments (negative amount)</t>
  </si>
  <si>
    <t>Intangible assets (net of related tax liability) (negative amount)</t>
  </si>
  <si>
    <t>Deferred tax assets that rely on future profitability excluding those arising from temporary differences (net of related tax liability where the conditions in Article 38 (3) CRR are met) (negative amount)</t>
  </si>
  <si>
    <t>Fair value reserves related to gains or losses on cash flow hedges of financial instruments that are not valued at fair value</t>
  </si>
  <si>
    <t xml:space="preserve">Negative amounts resulting from the calculation of expected loss amounts </t>
  </si>
  <si>
    <t>Any increase in equity that results from securitised assets (negative amount)</t>
  </si>
  <si>
    <t>Gains or losses on liabilities valued at fair value resulting from changes in own credit standing</t>
  </si>
  <si>
    <t>Defined-benefit pension fund assets (negative amount)</t>
  </si>
  <si>
    <t>Direct, indirect and synthetic holdings by an institution of own CET1 instruments (negative amount)</t>
  </si>
  <si>
    <t>Direct, indirect and synthetic holdings of the CET 1 instruments of financial sector entities where those entities have reciprocal cross holdings with the institution designed to inflate artificially the own funds of the institution (negative amount)</t>
  </si>
  <si>
    <t>Direct, indirect and synthetic holdings by the institution of the CET1 instruments of financial sector entities where the institution does not have a significant investment in those entities (amount above 10% threshold and net of eligible short positions) (negative amount)</t>
  </si>
  <si>
    <t>Direct, indirect and synthetic holdings by the institution of the CET1 instruments of financial sector entities where the institution has a significant investment in those entities (amount above 10% threshold and net of eligible short positions) (negative amount)</t>
  </si>
  <si>
    <t>EU-20a</t>
  </si>
  <si>
    <t>Exposure amount of the following items which qualify for a RW of 1250%, where the institution opts for the deduction alternative</t>
  </si>
  <si>
    <t>EU-20b</t>
  </si>
  <si>
    <t xml:space="preserve">     of which: qualifying holdings outside the financial sector (negative amount)</t>
  </si>
  <si>
    <t>EU-20c</t>
  </si>
  <si>
    <t>EU-20d</t>
  </si>
  <si>
    <t xml:space="preserve">     of which: free deliveries (negative amount)</t>
  </si>
  <si>
    <t>Amount exceeding the 17,65% threshold (negative amount)</t>
  </si>
  <si>
    <t xml:space="preserve">     of which: direct, indirect and synthetic holdings by the institution of the CET1 instruments of financial sector entities where the institution has a significant investment in those entities</t>
  </si>
  <si>
    <t xml:space="preserve">     of which: deferred tax assets arising from temporary differences</t>
  </si>
  <si>
    <t>EU-25a</t>
  </si>
  <si>
    <t>Losses for the current financial year (negative amount)</t>
  </si>
  <si>
    <t>EU-25b</t>
  </si>
  <si>
    <t>Foreseeable tax charges relating to CET1 items except where the institution suitably adjusts the amount of CET1 items insofar as such tax charges reduce the amount up to which those items may be used to cover risks or losses (negative amount)</t>
  </si>
  <si>
    <t>27a</t>
  </si>
  <si>
    <r>
      <t>Other regulatory adjustments</t>
    </r>
    <r>
      <rPr>
        <strike/>
        <sz val="9"/>
        <color rgb="FFFF0000"/>
        <rFont val="Suisse intl condensed"/>
        <family val="2"/>
        <scheme val="minor"/>
      </rPr>
      <t/>
    </r>
  </si>
  <si>
    <t>Total regulatory adjustments to Common Equity Tier 1 (CET1)</t>
  </si>
  <si>
    <t xml:space="preserve">Common Equity Tier 1 (CET1) capital </t>
  </si>
  <si>
    <t>Additional Tier 1 (AT1) capital: instruments</t>
  </si>
  <si>
    <t>Capital instruments and the related share premium accounts</t>
  </si>
  <si>
    <t xml:space="preserve">     of which: classified as equity under applicable accounting standards</t>
  </si>
  <si>
    <t xml:space="preserve">     of which: classified as liabilities under applicable accounting standards</t>
  </si>
  <si>
    <t>Amount of qualifying items referred to in Article 484 (4) CRR and the related share premium accounts subject to phase out from AT1</t>
  </si>
  <si>
    <t>EU-33a</t>
  </si>
  <si>
    <t>Amount of qualifying items referred to in Article 494a(1) CRR subject to phase out from AT1</t>
  </si>
  <si>
    <t>EU-33b</t>
  </si>
  <si>
    <t>Amount of qualifying items referred to in Article 494b(1) CRR subject to phase out from AT1</t>
  </si>
  <si>
    <t xml:space="preserve">Qualifying Tier 1 capital included in consolidated AT1 capital (including minority interests not included in row 5) issued by subsidiaries and held by third parties </t>
  </si>
  <si>
    <t xml:space="preserve">    of which: instruments issued by subsidiaries subject to phase out </t>
  </si>
  <si>
    <t xml:space="preserve">   Additional Tier 1 (AT1) capital before regulatory adjustments</t>
  </si>
  <si>
    <t>Additional Tier 1 (AT1) capital: regulatory adjustments</t>
  </si>
  <si>
    <t>Direct, indirect and synthetic holdings by an institution of own AT1 instruments (negative amount)</t>
  </si>
  <si>
    <t>Direct, indirect and synthetic holdings of the AT1 instruments of financial sector entities where those entities have reciprocal cross holdings with the institution designed to inflate artificially the own funds of the institution (negative amount)</t>
  </si>
  <si>
    <t>Direct, indirect and synthetic holdings of the AT1 instruments of financial sector entities where the institution does not have a significant investment in those entities (amount above 10% threshold and net of eligible short positions) (negative amount)</t>
  </si>
  <si>
    <t>Direct, indirect and synthetic holdings by the institution of the AT1 instruments of financial sector entities where the institution has a significant investment in those entities (net of eligible short positions) (negative amount)</t>
  </si>
  <si>
    <t xml:space="preserve">42a </t>
  </si>
  <si>
    <t>Other regulatory adjustments to AT1 capital</t>
  </si>
  <si>
    <t>Total regulatory adjustments to Additional Tier 1 (AT1) capital</t>
  </si>
  <si>
    <t xml:space="preserve">Additional Tier 1 (AT1) capital </t>
  </si>
  <si>
    <t>Tier 1 capital (T1 = CET1 + AT1)</t>
  </si>
  <si>
    <t>Tier 2 (T2) capital: instruments</t>
  </si>
  <si>
    <t>Amount of qualifying  items referred to in Article 484(5) CRR and the related share premium accounts subject to phase out from T2 as described in Article 486(4) CRR</t>
  </si>
  <si>
    <t>EU-47a</t>
  </si>
  <si>
    <t>Amount of qualifying  items referred to in Article 494a(2) CRR subject to phase out from T2</t>
  </si>
  <si>
    <t>EU-47b</t>
  </si>
  <si>
    <t>Amount of qualifying  items referred to in Article 494b(2) CRR subject to phase out from T2</t>
  </si>
  <si>
    <t xml:space="preserve">Qualifying own funds instruments included in consolidated T2 capital (including minority interests and AT1 instruments not included in rows 5 or 34) issued by subsidiaries and held by third parties </t>
  </si>
  <si>
    <t xml:space="preserve">   of which: instruments issued by subsidiaries subject to phase out</t>
  </si>
  <si>
    <t>Credit risk adjustments</t>
  </si>
  <si>
    <t>Tier 2 (T2) capital before regulatory adjustments</t>
  </si>
  <si>
    <t>Tier 2 (T2) capital: regulatory adjustments </t>
  </si>
  <si>
    <t>Direct, indirect and synthetic holdings by an institution of own T2 instruments and subordinated loans (negative amount)</t>
  </si>
  <si>
    <t>Direct, indirect and synthetic holdings of the T2 instruments and subordinated loans of financial sector entities where those entities have reciprocal cross holdings with the institution designed to inflate artificially the own funds of the institution (negative amount)</t>
  </si>
  <si>
    <t xml:space="preserve">Direct, indirect and synthetic holdings of the T2 instruments and subordinated loans of financial sector entities where the institution does not have a significant investment in those entities (amount above 10% threshold and net of eligible short positions) (negative amount)  </t>
  </si>
  <si>
    <t>54a</t>
  </si>
  <si>
    <t>Direct, indirect and synthetic holdings by the institution of the T2 instruments and subordinated loans of financial sector entities where the institution has a significant investment in those entities (net of eligible short positions) (negative amount)</t>
  </si>
  <si>
    <t>Qualifying eligible liabilities deductions that exceed the eligible liabilities items of the institution (negative amount)</t>
  </si>
  <si>
    <t>EU-56b</t>
  </si>
  <si>
    <t>Other regulatory adjustments to T2 capital</t>
  </si>
  <si>
    <t>Total regulatory adjustments to Tier 2 (T2) capital</t>
  </si>
  <si>
    <t xml:space="preserve">Tier 2 (T2) capital </t>
  </si>
  <si>
    <t>Total capital (TC = T1 + T2)</t>
  </si>
  <si>
    <t>Total Risk exposure amount</t>
  </si>
  <si>
    <t>Capital ratios and requirements including buffers </t>
  </si>
  <si>
    <t>Common Equity Tier 1 capital</t>
  </si>
  <si>
    <t>Tier 1 capital</t>
  </si>
  <si>
    <t>Total capital</t>
  </si>
  <si>
    <t>Institution CET1 overall capital requirements</t>
  </si>
  <si>
    <t xml:space="preserve">of which: capital conservation buffer requirement </t>
  </si>
  <si>
    <t xml:space="preserve">of which: countercyclical capital buffer requirement </t>
  </si>
  <si>
    <t xml:space="preserve">of which: systemic risk buffer requirement </t>
  </si>
  <si>
    <t>EU-67a</t>
  </si>
  <si>
    <t>of which: Global Systemically Important Institution (G-SII) or Other Systemically Important Institution (O-SII) buffer requirement</t>
  </si>
  <si>
    <t>EU-67b</t>
  </si>
  <si>
    <t>of which: additional own funds requirements to address the risks other than the risk of excessive leverage</t>
  </si>
  <si>
    <t>Common Equity Tier 1 capital (as a percentage of risk exposure amount) available after meeting the minimum capital requirements</t>
  </si>
  <si>
    <t>National minima (if different from Basel III)</t>
  </si>
  <si>
    <r>
      <t>Not applicable</t>
    </r>
    <r>
      <rPr>
        <sz val="9"/>
        <color rgb="FFFF0000"/>
        <rFont val="Suisse intl condensed"/>
        <family val="2"/>
        <scheme val="minor"/>
      </rPr>
      <t/>
    </r>
  </si>
  <si>
    <t>Amounts below the thresholds for deduction (before risk weighting) </t>
  </si>
  <si>
    <t xml:space="preserve">Direct and indirect holdings by the institution of the CET1 instruments of financial sector entities where the institution has a significant investment in those entities (amount below 17.65% thresholds and net of eligible short positions) </t>
  </si>
  <si>
    <t>Applicable caps on the inclusion of provisions in Tier 2 </t>
  </si>
  <si>
    <t>Credit risk adjustments included in T2 in respect of exposures subject to standardised approach (prior to the application of the cap)</t>
  </si>
  <si>
    <t>Cap on inclusion of credit risk adjustments in T2 under standardised approach</t>
  </si>
  <si>
    <t>Credit risk adjustments included in T2 in respect of exposures subject to internal ratings-based approach (prior to the application of the cap)</t>
  </si>
  <si>
    <t>Cap for inclusion of credit risk adjustments in T2 under internal ratings-based approach</t>
  </si>
  <si>
    <t>Capital instruments subject to phase-out arrangements (only applicable between 1 Jan 2014 and 1 Jan 2022)</t>
  </si>
  <si>
    <t>Current cap on CET1 instruments subject to phase out arrangements</t>
  </si>
  <si>
    <t>Amount excluded from CET1 due to cap (excess over cap after redemptions and maturities)</t>
  </si>
  <si>
    <t>g</t>
  </si>
  <si>
    <t>Current cap on AT1 instruments subject to phase out arrangements</t>
  </si>
  <si>
    <t>Amount excluded from AT1 due to cap (excess over cap after redemptions and maturities)</t>
  </si>
  <si>
    <t>Current cap on T2 instruments subject to phase out arrangements</t>
  </si>
  <si>
    <t>Amount excluded from T2 due to cap (excess over cap after redemptions and maturities)</t>
  </si>
  <si>
    <t>EU CC1 - Composition of regulatory own funds</t>
  </si>
  <si>
    <t>Qualifying AT1 deductions that exceed the AT1 items of the institution (negative amount)</t>
  </si>
  <si>
    <t>Qualifying T2 deductions that exceed the T2 items of the institution (negative amount)</t>
  </si>
  <si>
    <t>EU-56a </t>
  </si>
  <si>
    <t xml:space="preserve">Direct and indirect holdings of own funds and  eligible liabilities of financial sector entities where the institution does not have a significant investment in those entities (amount below 10% threshold and net of eligible short positions)   </t>
  </si>
  <si>
    <t>Deferred tax assets arising from temporary differences (amount below 17,65% threshold, net of related tax liability where the conditions in Article 38 (3) CRR are met)</t>
  </si>
  <si>
    <t>010</t>
  </si>
  <si>
    <t>020</t>
  </si>
  <si>
    <t>030</t>
  </si>
  <si>
    <t>040</t>
  </si>
  <si>
    <t>050</t>
  </si>
  <si>
    <t>060</t>
  </si>
  <si>
    <t>070</t>
  </si>
  <si>
    <t>080</t>
  </si>
  <si>
    <t>090</t>
  </si>
  <si>
    <t>100</t>
  </si>
  <si>
    <t>Own funds requirements</t>
  </si>
  <si>
    <t>Index</t>
  </si>
  <si>
    <t>Value of trading book exposure for internal models</t>
  </si>
  <si>
    <t>Breakdown by country:</t>
  </si>
  <si>
    <t>Iceland</t>
  </si>
  <si>
    <t>Other countries</t>
  </si>
  <si>
    <t>General credit exposures</t>
  </si>
  <si>
    <t>Exposure value under the standardised approach</t>
  </si>
  <si>
    <t>Exposure value under the IRB approach</t>
  </si>
  <si>
    <t>h</t>
  </si>
  <si>
    <t>Relevant credit exposures - Market risk</t>
  </si>
  <si>
    <t>Sum of long and short position of trading book exposures for SA</t>
  </si>
  <si>
    <t>Total exposure value</t>
  </si>
  <si>
    <t>f</t>
  </si>
  <si>
    <t>Relevant credit risk exposures - Credit risk</t>
  </si>
  <si>
    <t>Relevent credit exposures - Market Risk</t>
  </si>
  <si>
    <t>i</t>
  </si>
  <si>
    <t>j</t>
  </si>
  <si>
    <t>k</t>
  </si>
  <si>
    <t>l</t>
  </si>
  <si>
    <t>Own funds requirement weights (%)</t>
  </si>
  <si>
    <t>m</t>
  </si>
  <si>
    <t>Counter-cyclical capital buffer rate (%)</t>
  </si>
  <si>
    <t>Institution specific countercyclical buffer rate</t>
  </si>
  <si>
    <t>Institution specific countercyclical buffer requirement</t>
  </si>
  <si>
    <t>1</t>
  </si>
  <si>
    <t>2</t>
  </si>
  <si>
    <t>3</t>
  </si>
  <si>
    <t>n</t>
  </si>
  <si>
    <t>o</t>
  </si>
  <si>
    <t>Gross carrying amount/nominal amount</t>
  </si>
  <si>
    <t>Accumlated impairment, accumlated negative                                                changes in fair value due to credit risk and provisions</t>
  </si>
  <si>
    <t>Collateral and financial guarantees received</t>
  </si>
  <si>
    <t>Performing exposure</t>
  </si>
  <si>
    <t>Non-performing                           exposures</t>
  </si>
  <si>
    <t>Performing exposures                                 - accumulated                                    impairment and                               provisions</t>
  </si>
  <si>
    <t>Non-performing                             exposures -                                   accumulated                               impairment,                                    accumulated negative                           changes in fair value                                     due to credit risk and                    provisions</t>
  </si>
  <si>
    <t>Accumlated partial write-off</t>
  </si>
  <si>
    <t>On performing exposures</t>
  </si>
  <si>
    <t>On non-performing exposures</t>
  </si>
  <si>
    <t>Of          which         stage            1</t>
  </si>
  <si>
    <t>Of               which              stage            2</t>
  </si>
  <si>
    <t>Of                   which                stage              2</t>
  </si>
  <si>
    <t>Of                      which               stage                     3</t>
  </si>
  <si>
    <t>Of                   which                stage              1</t>
  </si>
  <si>
    <t>Of                      which               stage                     2</t>
  </si>
  <si>
    <t>Loans and advances</t>
  </si>
  <si>
    <t xml:space="preserve">     Central banks</t>
  </si>
  <si>
    <t xml:space="preserve">     General governments</t>
  </si>
  <si>
    <t xml:space="preserve">     Credit institutions</t>
  </si>
  <si>
    <t xml:space="preserve">     Other financial corporations</t>
  </si>
  <si>
    <t xml:space="preserve">     Non-financial corporations</t>
  </si>
  <si>
    <t xml:space="preserve">              Of which SMEs</t>
  </si>
  <si>
    <t xml:space="preserve">     Housholds</t>
  </si>
  <si>
    <t>Debt securities</t>
  </si>
  <si>
    <t>Off-balance-sheet exposures</t>
  </si>
  <si>
    <t xml:space="preserve">     Households</t>
  </si>
  <si>
    <t>EU CR1: Performing and non-performing exposures and related provisions</t>
  </si>
  <si>
    <t>Net exposure value</t>
  </si>
  <si>
    <t>On demand</t>
  </si>
  <si>
    <t>&lt;= 1 year</t>
  </si>
  <si>
    <t>&gt; 1 year &lt;= 5 years</t>
  </si>
  <si>
    <t>&gt; 5 years</t>
  </si>
  <si>
    <t>No stated maturity</t>
  </si>
  <si>
    <t>Central governments or central banks</t>
  </si>
  <si>
    <t>Regional governments or local authorities</t>
  </si>
  <si>
    <t>Public sector entities</t>
  </si>
  <si>
    <t>Multilateral development banks</t>
  </si>
  <si>
    <t>Institutions</t>
  </si>
  <si>
    <t>Corporates</t>
  </si>
  <si>
    <t>Retail</t>
  </si>
  <si>
    <t>Secured by mortgages on immovable property</t>
  </si>
  <si>
    <t>Exposures in default</t>
  </si>
  <si>
    <t>Covered bonds</t>
  </si>
  <si>
    <t>EU CR1-A: Maturity of exposures</t>
  </si>
  <si>
    <t>EU CQ1: Credit quality of forborne exposures</t>
  </si>
  <si>
    <t>Gross carrying amount/nominal amount of exposures with forbearance measures</t>
  </si>
  <si>
    <t>Accumlated impairment, accumlated negative changes in fair value due to credit risk and provisions</t>
  </si>
  <si>
    <t>Performing forborne</t>
  </si>
  <si>
    <t>Non-performing forborne</t>
  </si>
  <si>
    <t>On performing forborne exposures</t>
  </si>
  <si>
    <t>Of which collateral and financial guarantees received on non-performing exposures with forbearance measures</t>
  </si>
  <si>
    <t>Of which defaulted</t>
  </si>
  <si>
    <t>Of which impaired</t>
  </si>
  <si>
    <t>Loan commitments given</t>
  </si>
  <si>
    <t>Collateral received and financial guarantees received on forborne exposures</t>
  </si>
  <si>
    <t>Cash balances at central banks and other demand deposits</t>
  </si>
  <si>
    <t>005</t>
  </si>
  <si>
    <t>Collateral obtained by taking possession</t>
  </si>
  <si>
    <t>Value at initial recognition</t>
  </si>
  <si>
    <t>Accumlated negative changes</t>
  </si>
  <si>
    <t>Property, plant and equipment (PP&amp;E)</t>
  </si>
  <si>
    <t>Other than PP&amp;E</t>
  </si>
  <si>
    <t xml:space="preserve">     Residential immovable property</t>
  </si>
  <si>
    <t xml:space="preserve">     Commercial immovable property</t>
  </si>
  <si>
    <t xml:space="preserve">     Movable property (auto, shipping, etc.)</t>
  </si>
  <si>
    <t xml:space="preserve">     Equity and debt instruments</t>
  </si>
  <si>
    <t>EU CQ7: Collateral obtained by taking possession and execution processes</t>
  </si>
  <si>
    <t xml:space="preserve">     Other collateral</t>
  </si>
  <si>
    <t>Secured carrying amount</t>
  </si>
  <si>
    <t>EU-5</t>
  </si>
  <si>
    <t>EU CR3: CRM techniques overview: Disclosure of the use of credit risk mitigation techniques</t>
  </si>
  <si>
    <t>Unsecured carrying amount</t>
  </si>
  <si>
    <t xml:space="preserve">      Of which defaulted</t>
  </si>
  <si>
    <t xml:space="preserve">   Of which non-performing exposures</t>
  </si>
  <si>
    <t>REAs and REA density</t>
  </si>
  <si>
    <t>Exposure classes</t>
  </si>
  <si>
    <t>Exposures associated with particularly high risk</t>
  </si>
  <si>
    <t>Equity</t>
  </si>
  <si>
    <t>Other items</t>
  </si>
  <si>
    <t>On-balance-sheet exposures</t>
  </si>
  <si>
    <t>Institutions and corporates with a short-term credit assessment</t>
  </si>
  <si>
    <t>REA       density (%)</t>
  </si>
  <si>
    <t>Risk weights</t>
  </si>
  <si>
    <t>Of which unrated</t>
  </si>
  <si>
    <t>p</t>
  </si>
  <si>
    <t>q</t>
  </si>
  <si>
    <t>Others</t>
  </si>
  <si>
    <t>Exposures to institutions and corporates with short-term credit assessment</t>
  </si>
  <si>
    <t>Exposures secured by mortgages on immovable property</t>
  </si>
  <si>
    <t>Retail exoposures</t>
  </si>
  <si>
    <t>Exposure value</t>
  </si>
  <si>
    <t>EU4</t>
  </si>
  <si>
    <t>EU CCR2: Transactions subject to own funds requirement for CVA risk</t>
  </si>
  <si>
    <t>Total transactions subject to the Advanced method</t>
  </si>
  <si>
    <t xml:space="preserve"> (i) VaR component (including the 3x multiplier)</t>
  </si>
  <si>
    <t xml:space="preserve"> (ii) stressed VaR component (including the 3x multiplier)</t>
  </si>
  <si>
    <t>Transactions subject to the Standardized method</t>
  </si>
  <si>
    <t>Transactions subjet to the Alternative approach (Based on the Original Exposure Method)</t>
  </si>
  <si>
    <t>Total transactions subject to own funds requirements for CVA risk</t>
  </si>
  <si>
    <t>Central governments and central banks</t>
  </si>
  <si>
    <t>EU CCR3: Standardised approach - CCR exposures by regulatory exposure class and risk-weights</t>
  </si>
  <si>
    <t>Risk weight</t>
  </si>
  <si>
    <t>Institutions and corporates with a short-term assessment</t>
  </si>
  <si>
    <t>Collateral used in derivative transactions</t>
  </si>
  <si>
    <t>Collateral used in SFTS</t>
  </si>
  <si>
    <t>Fair Value of Collateral received</t>
  </si>
  <si>
    <t>Fair Value of Collateral posted</t>
  </si>
  <si>
    <t>Fair value of collateral received</t>
  </si>
  <si>
    <t>Segregated</t>
  </si>
  <si>
    <t>Unsegregated</t>
  </si>
  <si>
    <t>Cash - domestic currency</t>
  </si>
  <si>
    <t>Cash - other currency</t>
  </si>
  <si>
    <t>Domestic sovereign debt</t>
  </si>
  <si>
    <t>Other sovereign debt</t>
  </si>
  <si>
    <t>Equity securities</t>
  </si>
  <si>
    <t>Other collateral</t>
  </si>
  <si>
    <t>EU CCR5: Composition of collateral for CCR exposures</t>
  </si>
  <si>
    <t>Fair value of posted collateral</t>
  </si>
  <si>
    <t>Collateral type</t>
  </si>
  <si>
    <t>Corporate bonds</t>
  </si>
  <si>
    <t>EAD post CRM</t>
  </si>
  <si>
    <t>IMM (for derivatives and SFTs)</t>
  </si>
  <si>
    <t>Financial collateral simple method (for SFTs)</t>
  </si>
  <si>
    <t>Financial collateral comprehensive method (for SFTs)</t>
  </si>
  <si>
    <t>VaR for SFTs</t>
  </si>
  <si>
    <t>Replacement cost (RC)</t>
  </si>
  <si>
    <t>Potential future exposure (PFE)</t>
  </si>
  <si>
    <t>EEPE</t>
  </si>
  <si>
    <t>Alpha used for computing regulatory exposure value</t>
  </si>
  <si>
    <t>Exposure value pre-CRM</t>
  </si>
  <si>
    <t>EU-1</t>
  </si>
  <si>
    <t>EU-2</t>
  </si>
  <si>
    <t>EU - Original Exposure Method (for derivatives)</t>
  </si>
  <si>
    <t>EU - Simplified SA-CCR (for derivatives)</t>
  </si>
  <si>
    <t>SA-CCR (for derivatives)</t>
  </si>
  <si>
    <t>2a</t>
  </si>
  <si>
    <t xml:space="preserve">   of which securities financing transactions netting sets</t>
  </si>
  <si>
    <t xml:space="preserve">   of which derivatives and long settlement transactions netting sets</t>
  </si>
  <si>
    <t>2b</t>
  </si>
  <si>
    <t>2c</t>
  </si>
  <si>
    <t xml:space="preserve">   of which from contractual cross-product netting sets</t>
  </si>
  <si>
    <t>Exposure value post-CRM</t>
  </si>
  <si>
    <t>Total unweighted value  (average)</t>
  </si>
  <si>
    <t>Total weighted value  (average)</t>
  </si>
  <si>
    <t>Number of data points used in the calculation of averages</t>
  </si>
  <si>
    <t>High-quality liquid assets</t>
  </si>
  <si>
    <t>Total high-quality liquid assets (HQLA)</t>
  </si>
  <si>
    <t>Cash-outflows</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</si>
  <si>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</si>
  <si>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</si>
  <si>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</si>
  <si>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</si>
  <si>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</si>
  <si>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</si>
  <si>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</si>
  <si>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</si>
  <si>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 xml:space="preserve">Additional requirements </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</si>
  <si>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</si>
  <si>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</si>
  <si>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</si>
  <si>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</si>
  <si>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</si>
  <si>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</si>
  <si>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Cash-inflows</t>
  </si>
  <si>
    <t>Secured lending (eg reverse repos)</t>
  </si>
  <si>
    <t>Inflows from fully performing exposures</t>
  </si>
  <si>
    <t>Other cash inflows</t>
  </si>
  <si>
    <t>EU-19a</t>
  </si>
  <si>
    <t>(Difference between total weighted inflows and total weighted outflows arising from transactions in third countries where there are transfer restrictions or which are denominated in non-convertible currencies)</t>
  </si>
  <si>
    <t>EU-19b</t>
  </si>
  <si>
    <t>(Excess inflows from a related specialised credit institution)</t>
  </si>
  <si>
    <t>Total cash inflows</t>
  </si>
  <si>
    <t>Fully exempt inflows</t>
  </si>
  <si>
    <t>Total adjusted value</t>
  </si>
  <si>
    <t>Liquidity buffer</t>
  </si>
  <si>
    <t>Total net cash outflows</t>
  </si>
  <si>
    <t>Unweighted value by residual maturity</t>
  </si>
  <si>
    <t>Weighted value</t>
  </si>
  <si>
    <t>No maturity</t>
  </si>
  <si>
    <t>&lt; 6 months</t>
  </si>
  <si>
    <t>6 months to &lt; 1yr</t>
  </si>
  <si>
    <t>≥ 1yr</t>
  </si>
  <si>
    <t>Available stable funding (ASF) Items</t>
  </si>
  <si>
    <t>Capital items and instruments</t>
  </si>
  <si>
    <t>Own funds</t>
  </si>
  <si>
    <t>Other capital instruments</t>
  </si>
  <si>
    <t>Retail deposits</t>
  </si>
  <si>
    <t>Wholesale funding:</t>
  </si>
  <si>
    <t>Operational deposits</t>
  </si>
  <si>
    <t>Other wholesale funding</t>
  </si>
  <si>
    <t>Interdependent liabilities</t>
  </si>
  <si>
    <t xml:space="preserve">Other liabilities: </t>
  </si>
  <si>
    <t xml:space="preserve">NSFR derivative liabilities </t>
  </si>
  <si>
    <t>All other liabilities and capital instruments not included in the above categories</t>
  </si>
  <si>
    <t>Total available stable funding (ASF)</t>
  </si>
  <si>
    <t>Required stable funding (RSF) Items</t>
  </si>
  <si>
    <t>EU-15a</t>
  </si>
  <si>
    <t>Assets encumbered for a residual maturity of one year or more in a cover pool</t>
  </si>
  <si>
    <t>Deposits held at other financial institutions for operational purposes</t>
  </si>
  <si>
    <t>Performing loans and securities:</t>
  </si>
  <si>
    <t>Performing securities financing transactions with financial customers collateralised by Level 1 HQLA subject to 0% haircut</t>
  </si>
  <si>
    <r>
      <t>Performing securities financing transactions with financial customer collateralised by other assets and loans and advances to financial institutions</t>
    </r>
    <r>
      <rPr>
        <i/>
        <strike/>
        <sz val="11"/>
        <color rgb="FFFF0000"/>
        <rFont val="Suisse intl condensed"/>
        <family val="2"/>
        <scheme val="minor"/>
      </rPr>
      <t/>
    </r>
  </si>
  <si>
    <t>With a risk weight of less than or equal to 35% under the Basel II Standardised Approach for credit risk</t>
  </si>
  <si>
    <t xml:space="preserve">Performing residential mortgages, of which: </t>
  </si>
  <si>
    <t>Other loans and securities that are not in default and do not qualify as HQLA, including exchange-traded equities and trade finance on-balance sheet products</t>
  </si>
  <si>
    <t>Interdependent assets</t>
  </si>
  <si>
    <t xml:space="preserve">Other assets: </t>
  </si>
  <si>
    <t>Physical traded commodities</t>
  </si>
  <si>
    <t>Assets posted as initial margin for derivative contracts and contributions to default funds of CCPs</t>
  </si>
  <si>
    <t xml:space="preserve">NSFR derivative liabilities before deduction of variation margin posted </t>
  </si>
  <si>
    <t>All other assets not included in the above categories</t>
  </si>
  <si>
    <t>Off-balance sheet items</t>
  </si>
  <si>
    <t>Total RSF</t>
  </si>
  <si>
    <t>Net Stable Funding Ratio (%)</t>
  </si>
  <si>
    <t xml:space="preserve">EU LIQ2: Net Stable Funding Ratio </t>
  </si>
  <si>
    <t>Inflows Subject to 90% cap</t>
  </si>
  <si>
    <t>Inflows Subject to 75% cap</t>
  </si>
  <si>
    <t>Explanations on the main drivers of LCR results and the evolution of the contribution of inputs to the LCR’s calculation over time</t>
  </si>
  <si>
    <t>Explanations on the changes in the LCR over time</t>
  </si>
  <si>
    <t>Explanations on the actual concentration of funding sources</t>
  </si>
  <si>
    <t>Derivative exposures and potential collateral calls</t>
  </si>
  <si>
    <t>Currency mismatch in the LCR</t>
  </si>
  <si>
    <t>Other items in the LCR calculation that are not captured in the LCR disclosure template but that the institution considers relevant for its liquidity profile</t>
  </si>
  <si>
    <t>Qualitative information</t>
  </si>
  <si>
    <t>Outright products</t>
  </si>
  <si>
    <t>Interest rate risk (general and specific)</t>
  </si>
  <si>
    <t>Equity risk (general and specific)</t>
  </si>
  <si>
    <t>Foreign exchange risk</t>
  </si>
  <si>
    <t>Commodity risk</t>
  </si>
  <si>
    <t>Simplified approach</t>
  </si>
  <si>
    <t>Delta-plus approach</t>
  </si>
  <si>
    <t>Scenario approach</t>
  </si>
  <si>
    <t>EU MR1: Market risk under the standardised approach</t>
  </si>
  <si>
    <t>Options</t>
  </si>
  <si>
    <t>Gross carrying amount</t>
  </si>
  <si>
    <t>Performing</t>
  </si>
  <si>
    <t>Available capital (amounts)</t>
  </si>
  <si>
    <t>Common Equity Tier 1 (CET1) capital</t>
  </si>
  <si>
    <t>Common Equity Tier 1 (CET1) capital as if IFRS 9 or analogous ECLs transitional arrangements had not been applied</t>
  </si>
  <si>
    <t>Tier 1 capital as if IFRS 9 or analogous ECLs transitional arrangements had not been applied</t>
  </si>
  <si>
    <t>Total capital as if IFRS 9 or analogous ECLs transitional arrangements had not been applied</t>
  </si>
  <si>
    <t>Risk exposure amount (amounts)</t>
  </si>
  <si>
    <t>Total risk exposure amount as if IFRS 9 or analogous ECLs transitional arrangements had not been applied</t>
  </si>
  <si>
    <t>Capital ratios</t>
  </si>
  <si>
    <t>Common Equity Tier 1 (as a percentage of risk exposure amount)</t>
  </si>
  <si>
    <t>Common Equity Tier 1 (as a percentage of risk exposure amount) as if IFRS 9 or analogous ECLs transitional arrangements had not been applied</t>
  </si>
  <si>
    <t>Tier 1 (as a percentage of risk exposure amount)</t>
  </si>
  <si>
    <t>Tier 1 (as a percentage of risk exposure amount) as if IFRS 9 or analogous ECLs transitional arrangements had not been applied</t>
  </si>
  <si>
    <t>Total capital (as a percentage of risk exposure amount)</t>
  </si>
  <si>
    <t>Total capital (as a percentage of risk exposure amount) as if IFRS 9 or analogous ECLs transitional arrangements had not been applied</t>
  </si>
  <si>
    <t>Leverage ratio total exposure measure</t>
  </si>
  <si>
    <t>Leverage ratio as if IFRS 9 or analogous ECLs transitional arrangements had not been applied</t>
  </si>
  <si>
    <t>Disclosures as regards IFRS 9 transitional arrangements as per EBA/GL/2018/01</t>
  </si>
  <si>
    <t>Summary reconciliation of accounting assets and leverage ratio exposures</t>
  </si>
  <si>
    <t>Leverage ratio common disclosure</t>
  </si>
  <si>
    <t>Split-up of on balance sheet exposures (excluding derivatives, SFTs and exempted exposures)</t>
  </si>
  <si>
    <t>Applicable amount</t>
  </si>
  <si>
    <t>Total assets as per published financial statements</t>
  </si>
  <si>
    <t>Adjustment for entities which are consolidated for accounting purposes but are outside the scope of regulatory consolidation</t>
  </si>
  <si>
    <t>Adjustments for derivative financial instruments</t>
  </si>
  <si>
    <t>Adjustments for securities financing transactions  (SFTs)</t>
  </si>
  <si>
    <t>Adjustment for off-balance sheet items (ie conversion to credit equivalent amounts of off-balance sheet exposures)</t>
  </si>
  <si>
    <t>Other adjustments</t>
  </si>
  <si>
    <t>CRR leverage ratio exposures</t>
  </si>
  <si>
    <t>On-balance sheet exposures (excluding derivatives and SFTs)</t>
  </si>
  <si>
    <t>On-balance sheet items (excluding derivatives, SFTs and fiduciary assets, but including collateral)</t>
  </si>
  <si>
    <t>(Asset amounts deducted in determining Tier 1 capital)</t>
  </si>
  <si>
    <t>Derivative exposures</t>
  </si>
  <si>
    <t>Exposure determined under Original Exposure Method</t>
  </si>
  <si>
    <t>(Deductions of receivables assets for cash variation margin provided in derivatives transactions)</t>
  </si>
  <si>
    <t>Adjusted effective notional amount of written credit derivatives</t>
  </si>
  <si>
    <t>(Adjusted effective notional offsets and add-on deductions for written credit derivatives)</t>
  </si>
  <si>
    <t>Gross SFT assets (with no recognition of netting), after adjusting for sales accounting transactions</t>
  </si>
  <si>
    <t>(Netted amounts of cash payables and cash receivables of gross SFT assets)</t>
  </si>
  <si>
    <t>Counterparty credit risk exposure for SFT assets</t>
  </si>
  <si>
    <t>Agent transaction exposures</t>
  </si>
  <si>
    <t>(Exempted CCP leg of client-cleared SFT exposure)</t>
  </si>
  <si>
    <t>Other off-balance sheet exposures</t>
  </si>
  <si>
    <t>Off-balance sheet exposures at gross notional amount</t>
  </si>
  <si>
    <t>(Adjustments for conversion to credit equivalent amounts)</t>
  </si>
  <si>
    <t>Choice on transitional arrangements for the definition of the capital measure</t>
  </si>
  <si>
    <t>Total on-balance sheet exposures (excluding derivatives, SFTs, and exempted exposures), of which:</t>
  </si>
  <si>
    <t>Trading book exposures</t>
  </si>
  <si>
    <t>EU-3</t>
  </si>
  <si>
    <t>Banking book exposures, of which:</t>
  </si>
  <si>
    <t>EU-4</t>
  </si>
  <si>
    <t>Exposures treated as sovereigns</t>
  </si>
  <si>
    <t>EU-6</t>
  </si>
  <si>
    <t>EU-7</t>
  </si>
  <si>
    <t>EU-8</t>
  </si>
  <si>
    <t>Secured by mortgages of immovable properties</t>
  </si>
  <si>
    <t>EU-9</t>
  </si>
  <si>
    <t>Retail exposures</t>
  </si>
  <si>
    <t>EU-10</t>
  </si>
  <si>
    <t>Corporate</t>
  </si>
  <si>
    <t>EU-11</t>
  </si>
  <si>
    <t>EU-12</t>
  </si>
  <si>
    <t>(Adjustment for securitised exposures that meet the operational requirements for the recognition of risk transference)</t>
  </si>
  <si>
    <t>(Adjustment for temporary exemption of exposures to central banks (if applicable))</t>
  </si>
  <si>
    <t>(Adjustment for fiduciary assets recognised on the balance sheet pursuant to the applicable accounting framework but excluded from the total exposure measure in accordance with point (i) of Article 429a(1) CRR)</t>
  </si>
  <si>
    <t>Adjustment for regular-way purchases and sales of financial assets subject to trade date accounting</t>
  </si>
  <si>
    <t>Adjustment for eligible cash pooling transactions</t>
  </si>
  <si>
    <t>(Adjustment for prudent valuation adjustments and specific and general provisions which have reduced Tier 1 capital)</t>
  </si>
  <si>
    <t>EU-11a</t>
  </si>
  <si>
    <t>(Adjustment for exposures excluded from the total exposure measure in accordance with point (c) of Article 429a(1) CRR)</t>
  </si>
  <si>
    <t>EU-11b</t>
  </si>
  <si>
    <t>(Adjustment for exposures excluded from the total exposure measure in accordance with point (j) of Article 429a(1) CRR)</t>
  </si>
  <si>
    <t>Gross-up for derivatives collateral provided, where deducted from the balance sheet assets pursuant to the applicable accounting framework</t>
  </si>
  <si>
    <t>(Adjustment for securities received under securities financing transactions that are recognised as an asset)</t>
  </si>
  <si>
    <t>(General credit risk adjustments to on-balance sheet items)</t>
  </si>
  <si>
    <t>Total on-balance sheet exposures (excluding derivatives, SFTs)</t>
  </si>
  <si>
    <t>Replacement cost associated with SA-CCR derivatives transactions (ie net of eligible cash variation margin)</t>
  </si>
  <si>
    <t>EU-8a</t>
  </si>
  <si>
    <t>Derogation for derivatives: replacement costs contribution under the simplified standardised approach</t>
  </si>
  <si>
    <t xml:space="preserve">Add-on amounts for potential future exposure associated with SA-CCR derivatives transactions </t>
  </si>
  <si>
    <t>EU-9a</t>
  </si>
  <si>
    <t>Derogation for derivatives: Potential future exposure contribution under the simplified standardised approach</t>
  </si>
  <si>
    <t>EU-9b</t>
  </si>
  <si>
    <t xml:space="preserve">   (Exempted CCP leg of client-cleared trade exposures) (SA-CCR)</t>
  </si>
  <si>
    <t>EU-10a</t>
  </si>
  <si>
    <t xml:space="preserve">   (Exempted CCP leg of client-cleared trade exposures) (simplified standardised approach)</t>
  </si>
  <si>
    <t>EU-10b</t>
  </si>
  <si>
    <t xml:space="preserve">   (Exempted CCP leg of client-cleared trade exposures) (Original Exposure Method)</t>
  </si>
  <si>
    <t>Total derivative exposures</t>
  </si>
  <si>
    <t>Securities financing transaction (SFT) exposures</t>
  </si>
  <si>
    <t>EU-16a</t>
  </si>
  <si>
    <t>Derogation for SFTs: Counterparty credit risk exposure in accordance with Articles 429e(5) and 222 CRR</t>
  </si>
  <si>
    <t>EU-17a</t>
  </si>
  <si>
    <t>Total securities financing transaction exposures</t>
  </si>
  <si>
    <t>(General provisions deducted in determining Tier 1 capital and specific provisions associated associated with off-balance sheet exposures)</t>
  </si>
  <si>
    <t>Excluded exposures</t>
  </si>
  <si>
    <t>EU-22a</t>
  </si>
  <si>
    <t>EU-22b</t>
  </si>
  <si>
    <t>EU-22c</t>
  </si>
  <si>
    <t>EU-22d</t>
  </si>
  <si>
    <t>EU-22e</t>
  </si>
  <si>
    <t>EU-22f</t>
  </si>
  <si>
    <t>EU-22g</t>
  </si>
  <si>
    <t>EU-22h</t>
  </si>
  <si>
    <t>EU-22i</t>
  </si>
  <si>
    <t>EU-22j</t>
  </si>
  <si>
    <t>(Exposures excluded from the total exposure measure in accordance with point (c) of Article 429a(1) CRR)</t>
  </si>
  <si>
    <t>(Exposures exempted in accordance with point (j) of Article 429a(1) CRR (on and off balance sheet))</t>
  </si>
  <si>
    <t>(Excluded exposures of public development banks (or units) - Public sector investments)</t>
  </si>
  <si>
    <t>(Excluded exposures of public development banks (or units) - Promotional loans)</t>
  </si>
  <si>
    <t>(Excluded passing-through promotional loan exposures by non-public development banks (or units))</t>
  </si>
  <si>
    <t xml:space="preserve">(Excluded guaranteed parts of exposures arising from export credits) </t>
  </si>
  <si>
    <t>(Excluded excess collateral deposited at triparty agents)</t>
  </si>
  <si>
    <t>(Excluded CSD related services of CSD/institutions in accordance with point (o) of Article 429a(1) CRR)</t>
  </si>
  <si>
    <t>(Excluded CSD related services of designated institutions in accordance with point (p) of Article 429a(1) CRR)</t>
  </si>
  <si>
    <t>(Reduction of the exposure value of pre-financing or intermediate loans)</t>
  </si>
  <si>
    <t>EU-22k</t>
  </si>
  <si>
    <t>(Total exempted exposures)</t>
  </si>
  <si>
    <t>Capital and total exposure measure</t>
  </si>
  <si>
    <t>EU-25</t>
  </si>
  <si>
    <t>25a</t>
  </si>
  <si>
    <t>EU-26a</t>
  </si>
  <si>
    <t>EU-26b</t>
  </si>
  <si>
    <t>EU-27a</t>
  </si>
  <si>
    <t>Leverage ratio (excluding the impact of the exemption of public sector investments and promotional loans) (%)</t>
  </si>
  <si>
    <t>Leverage ratio (excluding the impact of any applicable temporary exemption of central bank reserves) (%)</t>
  </si>
  <si>
    <t>Regulatory minimum leverage ratio requirement (%)</t>
  </si>
  <si>
    <t xml:space="preserve">     of which: to be made up of CET1 capital</t>
  </si>
  <si>
    <t>Choice on transitional arrangements and relevant exposures</t>
  </si>
  <si>
    <t>EU-27b</t>
  </si>
  <si>
    <t>Disclosure of mean values</t>
  </si>
  <si>
    <t>30a</t>
  </si>
  <si>
    <t>31a</t>
  </si>
  <si>
    <t>Mean of daily values of gross SFT assets, after adjustment for sale accounting transactions and netted of amounts of associated cash payables and cash receivable</t>
  </si>
  <si>
    <t>Quarter-end value of gross SFT assets, after adjustment for sale accounting transactions and netted of amounts of associated cash payables and cash receivables</t>
  </si>
  <si>
    <t>Total exposure measure (including the impact of any applicable temporary exemption of central bank reserves) incorporating mean values from row 28 of gross SFT assets (after adjustment for sale accounting transactions and netted of amounts of associated cash payables and cash receivables)</t>
  </si>
  <si>
    <t>Total exposure measure (excluding the impact of any applicable temporary exemption of central bank reserves) incorporating mean values from row 28 of gross SFT assets (after adjustment for sale accounting transactions and netted of amounts of associated cash payables and cash receivables)</t>
  </si>
  <si>
    <t>Leverage ratio (including the impact of any applicable temporary exemption of central bank reserves) incorporating mean values from row 28 of gross SFT assets (after adjustment for sale accounting transactions and netted of amounts of associated cash payables and cash receivables)</t>
  </si>
  <si>
    <t>Leverage ratio (excluding the impact of any applicable temporary exemption of central bank reserves) incorporating mean values from row 28 of gross SFT assets (after adjustment for sale accounting transactions and netted of amounts of associated cash payables and cash receivables)</t>
  </si>
  <si>
    <t>Initial stock of non-performing loans and advances</t>
  </si>
  <si>
    <t>Inflows to non-performing portfolios</t>
  </si>
  <si>
    <t>Outflows from non-performing portfolios</t>
  </si>
  <si>
    <t>Final stock of non-performing loans and advances</t>
  </si>
  <si>
    <t>EU CR2: Changes in the stock of non-performing loans and advances</t>
  </si>
  <si>
    <t xml:space="preserve">   Outflows due to write-offs</t>
  </si>
  <si>
    <t xml:space="preserve">   Outflow due to other situations</t>
  </si>
  <si>
    <t>110</t>
  </si>
  <si>
    <t>120</t>
  </si>
  <si>
    <t>130</t>
  </si>
  <si>
    <t>Protection bought</t>
  </si>
  <si>
    <t>Protection sold</t>
  </si>
  <si>
    <t>Notionals</t>
  </si>
  <si>
    <t>Single-name credit default swaps</t>
  </si>
  <si>
    <t>Index credit default swaps</t>
  </si>
  <si>
    <t>Total return swaps</t>
  </si>
  <si>
    <t>Credit options</t>
  </si>
  <si>
    <t>Other credit derivatives</t>
  </si>
  <si>
    <t>Total notionals</t>
  </si>
  <si>
    <t>Fair values</t>
  </si>
  <si>
    <t>Positive fair value (asset)</t>
  </si>
  <si>
    <t>Negative fair value (liability)</t>
  </si>
  <si>
    <t>EU CCR6: Credit derivatives exposures</t>
  </si>
  <si>
    <t>Gross carrying/nominal amount</t>
  </si>
  <si>
    <t>Accumulated impairment</t>
  </si>
  <si>
    <t>Provisions on off-balance-sheet commitments and financial guarantees given</t>
  </si>
  <si>
    <t>Accumulated negative changes in fair value due to credit risk on non-performing exposures</t>
  </si>
  <si>
    <t>EU CQ4: Quality of non-performing exposures by geography</t>
  </si>
  <si>
    <t>140</t>
  </si>
  <si>
    <t>150</t>
  </si>
  <si>
    <t>Columns b and d: large institutions with a threshold ratio on NPLs of 5% or above</t>
  </si>
  <si>
    <t>Agriculture, forestry and fishing</t>
  </si>
  <si>
    <t>Mining and quarrying</t>
  </si>
  <si>
    <t>Manufacturing</t>
  </si>
  <si>
    <t>Electricity, gas, steam and air conditioning supply</t>
  </si>
  <si>
    <t>Water supply</t>
  </si>
  <si>
    <t>Construction</t>
  </si>
  <si>
    <t>Wholesale and retail trade</t>
  </si>
  <si>
    <t>Transport and storage</t>
  </si>
  <si>
    <t>Accommodation and food service activities</t>
  </si>
  <si>
    <t>Information and communication</t>
  </si>
  <si>
    <t>Financial and insurance actvities</t>
  </si>
  <si>
    <t>Real estate activities</t>
  </si>
  <si>
    <t>Professional, scientific and technical activities</t>
  </si>
  <si>
    <t>Administrative and support service activities</t>
  </si>
  <si>
    <t>Public administration and defense, compulsory social security</t>
  </si>
  <si>
    <t>160</t>
  </si>
  <si>
    <t>Education</t>
  </si>
  <si>
    <t>170</t>
  </si>
  <si>
    <t>Human health services and social work activities</t>
  </si>
  <si>
    <t>180</t>
  </si>
  <si>
    <t>Arts, entertainment and recreation</t>
  </si>
  <si>
    <t>190</t>
  </si>
  <si>
    <t>Other services</t>
  </si>
  <si>
    <t>200</t>
  </si>
  <si>
    <t>EU CQ5: Credit quality of loans and advances to non-financial corporations by industry</t>
  </si>
  <si>
    <t>Unlikely to pay that are not past due or are past due ≤ 90 days</t>
  </si>
  <si>
    <t>Credit quality of forborne exposures</t>
  </si>
  <si>
    <t>Overview of total risk exposure amounts</t>
  </si>
  <si>
    <t>Composition of regulatory own funds</t>
  </si>
  <si>
    <t>Geographical distribution of credit exposures relevant for the calculation of the countercyclical capital buffer</t>
  </si>
  <si>
    <t>CCyB1: Geographical distribution of credit exposures relevant for the calculation of the countercyclical buffer</t>
  </si>
  <si>
    <t>CCyB2: Amount of institution-specific countercyclical buffer</t>
  </si>
  <si>
    <t>CRM techniques overview: Disclosure of the use of credit risk mitigation techniques</t>
  </si>
  <si>
    <t xml:space="preserve">EU CR4: Standardised approach - Credit risk exposure and CRM effects </t>
  </si>
  <si>
    <t>Exposures before CCF and before CRM</t>
  </si>
  <si>
    <t>Exposures post CCF and CRM</t>
  </si>
  <si>
    <t>Collective investments undertakings</t>
  </si>
  <si>
    <t xml:space="preserve">Standardised approach - Credit risk exposure and CRM effects </t>
  </si>
  <si>
    <t>Units or shares in collective investments undertakings</t>
  </si>
  <si>
    <t>Equity exposures</t>
  </si>
  <si>
    <t>Standardised approach</t>
  </si>
  <si>
    <t>EU CCR1: Analysis of CCR exposure by approach</t>
  </si>
  <si>
    <t>Analysis of CCR exposure by approach</t>
  </si>
  <si>
    <t>Standardised approach - CCR exposures by regulatory exposure class and risk-weights</t>
  </si>
  <si>
    <t>Composition of collateral for CCR exposures</t>
  </si>
  <si>
    <t>Market risk under the standardised approach</t>
  </si>
  <si>
    <t>Quantitative information of LCR</t>
  </si>
  <si>
    <t>EU LIQ1: Quantitative information of LCR</t>
  </si>
  <si>
    <t>Scope of consolidation:                  (solo/consolidated)</t>
  </si>
  <si>
    <t>in accordance with Article 451a(2) CRR</t>
  </si>
  <si>
    <t>High-level description of the composition of the institution`s liquidity buffer</t>
  </si>
  <si>
    <t>In accordance with Article 451a(3) CRR</t>
  </si>
  <si>
    <t>EU CC2 - reconciliation of regulatory own funds to balance sheet in the audited financial statements</t>
  </si>
  <si>
    <t>Total assets</t>
  </si>
  <si>
    <t>Total liabilities</t>
  </si>
  <si>
    <t>Shareholders' Equity</t>
  </si>
  <si>
    <t>Balance sheet as in published financial statements</t>
  </si>
  <si>
    <t>Under regulatory scope of consolidation</t>
  </si>
  <si>
    <t>Reference</t>
  </si>
  <si>
    <t>Flexible template. Rows have to be disclosed in line with the balance sheet included in the audited financial statements of the institutions. Columns shall be kept fixed, unless the institution has the same accounting and regulatory scope of consolidation, in which case columns (a) and (b) shall be merged</t>
  </si>
  <si>
    <t>Disclaimer</t>
  </si>
  <si>
    <t>This document has been prepared for information purposes only and should not be relied upon, or form the basis of any action or decision, by any person. Nothing in this document is, nor shall be relied on as, a promise or representation as to the future. In supplying this document, Arion Bank does not undertake any obligation to provide the recipient with access to any additional information or to update this document or to correct any inaccuracies herein which may become apparent.</t>
  </si>
  <si>
    <t>The information relating to Arion Bank, its subsidiaries and associates and their respective businesses and assets contained in, or used in preparing, this document has not been verified or audited. Further, this document does not purport to provide a complete description of the matters to which it relates.</t>
  </si>
  <si>
    <t>Some information may be based on assumptions or market conditions and may change without notice. Accordingly, no representation or warranty, express or implied, is made as to the fairness, accuracy, completeness or correctness of the information, forecasts, opinions and expectations contained in this document and no reliance should be placed on such information, forecasts, opinions and expectations. To the extent permitted by law, none of Arion Bank or any of their affiliates or advisers, any of their respective directors, officers or employees, or any other person, accepts any liability whatsoever for any loss howsoever arising from any use of this document or its contents or otherwise arising in connection with this document.</t>
  </si>
  <si>
    <t>Due to rounding, numbers in the disclosures may not add up precisely to the totals provided and percentages may not precisely reflect the absolute figures.</t>
  </si>
  <si>
    <t>By accepting this document you agree to be bound by the foregoing instructions and limitations.</t>
  </si>
  <si>
    <t>IFRS 9-FL - Comparison of institutions' own funds and capital and leverage ratios with and without the application of transitional arrangements for IFRS 9</t>
  </si>
  <si>
    <t>Quarter ending on</t>
  </si>
  <si>
    <t>Cash and balances with Central Bank</t>
  </si>
  <si>
    <t>Loans to credit institutions</t>
  </si>
  <si>
    <t>Loans to customers</t>
  </si>
  <si>
    <t>Financial instruments</t>
  </si>
  <si>
    <t>Investment property</t>
  </si>
  <si>
    <t>Intangible assets</t>
  </si>
  <si>
    <t>Tax assets</t>
  </si>
  <si>
    <t>Other assets</t>
  </si>
  <si>
    <t>Deposits</t>
  </si>
  <si>
    <t>Financial liabilities at fair value</t>
  </si>
  <si>
    <t>Tax liabilities</t>
  </si>
  <si>
    <t>Other liabilities</t>
  </si>
  <si>
    <t>Borrowings</t>
  </si>
  <si>
    <t>Subordinated liabilities</t>
  </si>
  <si>
    <t>Assets and disposal groups held for sale</t>
  </si>
  <si>
    <t>Due to credit institutions and Central Bank</t>
  </si>
  <si>
    <t>Row number</t>
  </si>
  <si>
    <t>EU LIQB - Qualitative information on LCR, which complements template EU LIQ1</t>
  </si>
  <si>
    <t>EU CCyB1</t>
  </si>
  <si>
    <t>EU CCyB2</t>
  </si>
  <si>
    <t>Semi-annual</t>
  </si>
  <si>
    <t>Quarterly</t>
  </si>
  <si>
    <t>31-Dec-2021</t>
  </si>
  <si>
    <t>EU LR1</t>
  </si>
  <si>
    <t>EU LR2</t>
  </si>
  <si>
    <t>EU LR3</t>
  </si>
  <si>
    <t>EU LR3: Split-up of on balance sheet exposures (excluding derivatives, SFTs and exempted exposures)</t>
  </si>
  <si>
    <t>EU LR2: Leverage ratio common disclosure</t>
  </si>
  <si>
    <t>EU LR1: Summary reconciliation of accounting assets and leverage ratio exposures</t>
  </si>
  <si>
    <t>Local government debt</t>
  </si>
  <si>
    <t>Total equity</t>
  </si>
  <si>
    <t>Assets</t>
  </si>
  <si>
    <t>4a</t>
  </si>
  <si>
    <t>Whereof T2 instruments of financial sector entities within the Group</t>
  </si>
  <si>
    <t>4b</t>
  </si>
  <si>
    <t>Whereof holdings of own funds instruments in financial sector entities</t>
  </si>
  <si>
    <t>6a</t>
  </si>
  <si>
    <t>Whereof goodwill for financial sector entities within the Group</t>
  </si>
  <si>
    <t>6b</t>
  </si>
  <si>
    <t>Whereof investments in financial sector entities within the Group excluding goodwill</t>
  </si>
  <si>
    <t>7a</t>
  </si>
  <si>
    <t>Whereof prudently valued software assets</t>
  </si>
  <si>
    <t>Liabilities</t>
  </si>
  <si>
    <t>Share capital and share premium</t>
  </si>
  <si>
    <t>Other reserves</t>
  </si>
  <si>
    <t>Retained earnings</t>
  </si>
  <si>
    <t>3b</t>
  </si>
  <si>
    <t>Whereof profits for the reporting period</t>
  </si>
  <si>
    <t>3a</t>
  </si>
  <si>
    <t>Whereof foreseeable dividend and buyback</t>
  </si>
  <si>
    <t>Non-controlling interest</t>
  </si>
  <si>
    <t xml:space="preserve">Iceland </t>
  </si>
  <si>
    <t>Rest of Europe</t>
  </si>
  <si>
    <t xml:space="preserve">Of which the standardized approach </t>
  </si>
  <si>
    <t>Securitization exposures in the non-trading book (after the cap)</t>
  </si>
  <si>
    <t xml:space="preserve">     of which: securitization positions (negative amount)</t>
  </si>
  <si>
    <t>Exposures to regional governments, MDB, international organizations and PSE, NOT treated as sovereigns</t>
  </si>
  <si>
    <t>Other exposures (eg equity, securitizations, and other non-credit obligation assets)</t>
  </si>
  <si>
    <t>Securitization exposures - Exposure value for non-trading book</t>
  </si>
  <si>
    <t>Relevant credit exposures - Securitization positions in the non-trading book</t>
  </si>
  <si>
    <t>International organizations</t>
  </si>
  <si>
    <t>Securitization (specific risk)</t>
  </si>
  <si>
    <t>EU CR5: Standardized approach</t>
  </si>
  <si>
    <t>Arion Bank's Additional Pillar 3 Risk Disclosures Q2 2022</t>
  </si>
  <si>
    <t>Quarterly through 2022</t>
  </si>
  <si>
    <t>EU CQ6</t>
  </si>
  <si>
    <t>Collateral valuation - loans and advances</t>
  </si>
  <si>
    <t>EU CQ8</t>
  </si>
  <si>
    <t>Collateral obtained by taking possession and execution processes - vintage breakdown</t>
  </si>
  <si>
    <t>EU CQ2</t>
  </si>
  <si>
    <t>Quality of forbearance</t>
  </si>
  <si>
    <t>EU CR2a</t>
  </si>
  <si>
    <t>Changes in the stock of non-performing loans and advances and related net accumulated recoveries</t>
  </si>
  <si>
    <t>EU IRRBB1</t>
  </si>
  <si>
    <t>Interest rate risks of non-trading book activities</t>
  </si>
  <si>
    <t>EU IRRBB1 - Interest rate risks of non-trading book activities</t>
  </si>
  <si>
    <t>Supervisory shock scenarios</t>
  </si>
  <si>
    <t>Changes of the economic value of equity</t>
  </si>
  <si>
    <t>Changes of the net interest income</t>
  </si>
  <si>
    <t>Parallel up</t>
  </si>
  <si>
    <t xml:space="preserve">Parallel down </t>
  </si>
  <si>
    <t xml:space="preserve">Steepener </t>
  </si>
  <si>
    <t>Flattener</t>
  </si>
  <si>
    <t>Short rates up</t>
  </si>
  <si>
    <t>Short rates down</t>
  </si>
  <si>
    <t>EU CR2a: Changes in the stock of non-performing loans and advances and related net accumulated recoveries</t>
  </si>
  <si>
    <t>Applies to large institutions with a threshold ratio on NPLs of 5% or above</t>
  </si>
  <si>
    <t>Related net accumulated recoveries</t>
  </si>
  <si>
    <t xml:space="preserve">  Outflow to performing portfolio</t>
  </si>
  <si>
    <t xml:space="preserve">  Outflow due to loan repayment, partial or total</t>
  </si>
  <si>
    <t xml:space="preserve">  Outflow due to collateral liquidations</t>
  </si>
  <si>
    <t xml:space="preserve">  Outflow due to taking possession of collateral</t>
  </si>
  <si>
    <t xml:space="preserve">  Outflow due to sale of instruments</t>
  </si>
  <si>
    <t xml:space="preserve">  Outflow due to risk transfers</t>
  </si>
  <si>
    <t xml:space="preserve">  Outflows due to write-offs</t>
  </si>
  <si>
    <t xml:space="preserve">  Outflow due to other situations</t>
  </si>
  <si>
    <t xml:space="preserve">  Outflow due to reclassification as held for sale</t>
  </si>
  <si>
    <t>EU CQ2: Quality of forbearance</t>
  </si>
  <si>
    <t>Gross carrying amount of forborne exposures</t>
  </si>
  <si>
    <t>Loans and advances that have been forborne more than twice</t>
  </si>
  <si>
    <t>Non-performing forborne loans and advances that failed to meet the non-performing exit criteria</t>
  </si>
  <si>
    <t>EU CQ8: Collateral obtained by taking possession and execution processes – vintage breakdown</t>
  </si>
  <si>
    <t>Debt balance reduction</t>
  </si>
  <si>
    <t>Total collateral obtained by taking possession</t>
  </si>
  <si>
    <t>Foreclosed ≤ 2 years</t>
  </si>
  <si>
    <t>Foreclosed &gt; 2 years ≤ 5 years</t>
  </si>
  <si>
    <t>Foreclosed &gt; 5 years</t>
  </si>
  <si>
    <t>Of which non-current assets held-for-sale</t>
  </si>
  <si>
    <t>Accumulated negative changes</t>
  </si>
  <si>
    <t>Collateral obtained by taking possession classified as PP&amp;E</t>
  </si>
  <si>
    <t>Collateral obtained by taking possession other than that classified as PP&amp;E</t>
  </si>
  <si>
    <t>EU CQ6: Credit quality of loans and advances</t>
  </si>
  <si>
    <t>Non-performing</t>
  </si>
  <si>
    <t>Past due &gt; 90 days</t>
  </si>
  <si>
    <t>Of which secured</t>
  </si>
  <si>
    <t>Of which secured with immovable property</t>
  </si>
  <si>
    <t>Of which instruments with LTV higher than 60% and lower or equal to 80%</t>
  </si>
  <si>
    <t>Of which instruments with LTV higher than 80% and lower or equal to 100%</t>
  </si>
  <si>
    <t>Of which instruments with LTV  higher than 100%</t>
  </si>
  <si>
    <t>Accumulated impairment for secured assets</t>
  </si>
  <si>
    <t>Collateral</t>
  </si>
  <si>
    <t>Of which value capped at the value of exposure</t>
  </si>
  <si>
    <t>Of which immovable property</t>
  </si>
  <si>
    <t>Of which value above the cap</t>
  </si>
  <si>
    <t>Financial guarantees received</t>
  </si>
  <si>
    <t>Accumulated partial write-off</t>
  </si>
  <si>
    <t>Q2 2022</t>
  </si>
  <si>
    <t>30-Jun-2022</t>
  </si>
  <si>
    <t>LCR is fairly stable over time. Significant changes can arise from bond issuances, non operational deposits and borrowings falling into the 30 day window.</t>
  </si>
  <si>
    <t>The bank runs a low derivative exposure with negligible impact on liquidity.</t>
  </si>
  <si>
    <t>The Bank calculates and monitors LCR for all foreign currencies combined and individually. Furthermore the Bank closely monitors the LCR for significant currencies (exposure over 5%). To minimize currency mismatch risk the Bank's funding is distributed accross significant currencies.</t>
  </si>
  <si>
    <t>No items to add.</t>
  </si>
  <si>
    <r>
      <t>Deferred tax assets arising from temporary differences (amount above 10% threshold, net of related tax liability where the conditions in Article 38</t>
    </r>
    <r>
      <rPr>
        <strike/>
        <sz val="9"/>
        <color rgb="FFFF0000"/>
        <rFont val="Suisse intl condensed"/>
        <family val="2"/>
        <scheme val="minor"/>
      </rPr>
      <t xml:space="preserve"> </t>
    </r>
    <r>
      <rPr>
        <sz val="9"/>
        <rFont val="Suisse intl condensed"/>
        <family val="2"/>
        <scheme val="minor"/>
      </rPr>
      <t>(3) CRR are met) (negative amount)</t>
    </r>
  </si>
  <si>
    <r>
      <t>Source based on reference numbers/letters of the balance sheet under the regulatory scope of consolidation</t>
    </r>
    <r>
      <rPr>
        <sz val="9"/>
        <color theme="8" tint="-0.499984740745262"/>
        <rFont val="Suisse intl condensed"/>
        <family val="2"/>
        <scheme val="minor"/>
      </rPr>
      <t> </t>
    </r>
  </si>
  <si>
    <r>
      <rPr>
        <sz val="9"/>
        <color theme="8" tint="-0.499984740745262"/>
        <rFont val="Suisse intl condensed"/>
        <family val="2"/>
        <scheme val="minor"/>
      </rPr>
      <t xml:space="preserve">Of which </t>
    </r>
    <r>
      <rPr>
        <b/>
        <sz val="9"/>
        <color theme="8" tint="-0.499984740745262"/>
        <rFont val="Suisse intl condensed"/>
        <family val="2"/>
        <scheme val="minor"/>
      </rPr>
      <t>non-performing</t>
    </r>
  </si>
  <si>
    <r>
      <rPr>
        <sz val="9"/>
        <color theme="8" tint="-0.499984740745262"/>
        <rFont val="Suisse intl condensed"/>
        <family val="2"/>
        <scheme val="minor"/>
      </rPr>
      <t>Of which</t>
    </r>
    <r>
      <rPr>
        <b/>
        <sz val="9"/>
        <color theme="8" tint="-0.499984740745262"/>
        <rFont val="Suisse intl condensed"/>
        <family val="2"/>
        <scheme val="minor"/>
      </rPr>
      <t xml:space="preserve"> loans and advances subject to impairment</t>
    </r>
  </si>
  <si>
    <r>
      <rPr>
        <sz val="9"/>
        <color theme="8" tint="-0.499984740745262"/>
        <rFont val="Suisse intl condensed"/>
        <family val="2"/>
        <scheme val="minor"/>
      </rPr>
      <t xml:space="preserve">Of which </t>
    </r>
    <r>
      <rPr>
        <b/>
        <sz val="9"/>
        <color theme="8" tint="-0.499984740745262"/>
        <rFont val="Suisse intl condensed"/>
        <family val="2"/>
        <scheme val="minor"/>
      </rPr>
      <t>defaulted</t>
    </r>
  </si>
  <si>
    <r>
      <rPr>
        <sz val="9"/>
        <color theme="8" tint="-0.499984740745262"/>
        <rFont val="Suisse intl condensed"/>
        <family val="2"/>
        <scheme val="minor"/>
      </rPr>
      <t>Of which</t>
    </r>
    <r>
      <rPr>
        <b/>
        <sz val="9"/>
        <color theme="8" tint="-0.499984740745262"/>
        <rFont val="Suisse intl condensed"/>
        <family val="2"/>
        <scheme val="minor"/>
      </rPr>
      <t xml:space="preserve"> subject to impairment</t>
    </r>
  </si>
  <si>
    <r>
      <rPr>
        <sz val="9"/>
        <color theme="8" tint="-0.499984740745262"/>
        <rFont val="Suisse intl condensed"/>
        <scheme val="minor"/>
      </rPr>
      <t>Of which</t>
    </r>
    <r>
      <rPr>
        <b/>
        <sz val="9"/>
        <color theme="8" tint="-0.499984740745262"/>
        <rFont val="Suisse intl condensed"/>
        <scheme val="minor"/>
      </rPr>
      <t xml:space="preserve"> past due &gt; 30 days ≤ 90 days</t>
    </r>
  </si>
  <si>
    <r>
      <rPr>
        <sz val="9"/>
        <color theme="8" tint="-0.499984740745262"/>
        <rFont val="Suisse intl condensed"/>
        <scheme val="minor"/>
      </rPr>
      <t>Of which</t>
    </r>
    <r>
      <rPr>
        <b/>
        <sz val="9"/>
        <color theme="8" tint="-0.499984740745262"/>
        <rFont val="Suisse intl condensed"/>
        <scheme val="minor"/>
      </rPr>
      <t xml:space="preserve"> past due &gt; 90 days ≤ 180 days</t>
    </r>
  </si>
  <si>
    <r>
      <rPr>
        <sz val="9"/>
        <color theme="8" tint="-0.499984740745262"/>
        <rFont val="Suisse intl condensed"/>
        <scheme val="minor"/>
      </rPr>
      <t xml:space="preserve">Of which </t>
    </r>
    <r>
      <rPr>
        <b/>
        <sz val="9"/>
        <color theme="8" tint="-0.499984740745262"/>
        <rFont val="Suisse intl condensed"/>
        <scheme val="minor"/>
      </rPr>
      <t>past due &gt; 180 days ≤ 1 year</t>
    </r>
  </si>
  <si>
    <r>
      <rPr>
        <sz val="9"/>
        <color theme="8" tint="-0.499984740745262"/>
        <rFont val="Suisse intl condensed"/>
        <scheme val="minor"/>
      </rPr>
      <t xml:space="preserve">Of which </t>
    </r>
    <r>
      <rPr>
        <b/>
        <sz val="9"/>
        <color theme="8" tint="-0.499984740745262"/>
        <rFont val="Suisse intl condensed"/>
        <scheme val="minor"/>
      </rPr>
      <t>past due &gt; 1 years ≤ 2 years</t>
    </r>
  </si>
  <si>
    <r>
      <rPr>
        <sz val="9"/>
        <color theme="8" tint="-0.499984740745262"/>
        <rFont val="Suisse intl condensed"/>
        <scheme val="minor"/>
      </rPr>
      <t>Of which</t>
    </r>
    <r>
      <rPr>
        <b/>
        <sz val="9"/>
        <color theme="8" tint="-0.499984740745262"/>
        <rFont val="Suisse intl condensed"/>
        <scheme val="minor"/>
      </rPr>
      <t xml:space="preserve"> past due &gt; 2 years ≤ 5 years</t>
    </r>
  </si>
  <si>
    <r>
      <rPr>
        <sz val="9"/>
        <color theme="8" tint="-0.499984740745262"/>
        <rFont val="Suisse intl condensed"/>
        <scheme val="minor"/>
      </rPr>
      <t xml:space="preserve">Of which </t>
    </r>
    <r>
      <rPr>
        <b/>
        <sz val="9"/>
        <color theme="8" tint="-0.499984740745262"/>
        <rFont val="Suisse intl condensed"/>
        <scheme val="minor"/>
      </rPr>
      <t>past due &gt; 5 years ≤ 7 years</t>
    </r>
  </si>
  <si>
    <r>
      <rPr>
        <sz val="9"/>
        <color theme="8" tint="-0.499984740745262"/>
        <rFont val="Suisse intl condensed"/>
        <scheme val="minor"/>
      </rPr>
      <t>Of which</t>
    </r>
    <r>
      <rPr>
        <b/>
        <sz val="9"/>
        <color theme="8" tint="-0.499984740745262"/>
        <rFont val="Suisse intl condensed"/>
        <scheme val="minor"/>
      </rPr>
      <t xml:space="preserve"> past due &gt; 7 years</t>
    </r>
  </si>
  <si>
    <r>
      <rPr>
        <sz val="9"/>
        <color theme="8" tint="-0.499984740745262"/>
        <rFont val="Suisse intl condensed"/>
        <family val="2"/>
        <scheme val="minor"/>
      </rPr>
      <t>Of which</t>
    </r>
    <r>
      <rPr>
        <b/>
        <sz val="9"/>
        <color theme="8" tint="-0.499984740745262"/>
        <rFont val="Suisse intl condensed"/>
        <family val="2"/>
        <scheme val="minor"/>
      </rPr>
      <t xml:space="preserve"> secured by collateral</t>
    </r>
  </si>
  <si>
    <r>
      <rPr>
        <sz val="9"/>
        <color theme="8" tint="-0.499984740745262"/>
        <rFont val="Suisse intl condensed"/>
        <family val="2"/>
        <scheme val="minor"/>
      </rPr>
      <t>Of which</t>
    </r>
    <r>
      <rPr>
        <b/>
        <sz val="9"/>
        <color theme="8" tint="-0.499984740745262"/>
        <rFont val="Suisse intl condensed"/>
        <family val="2"/>
        <scheme val="minor"/>
      </rPr>
      <t xml:space="preserve"> secured by financial guarantees</t>
    </r>
  </si>
  <si>
    <r>
      <rPr>
        <sz val="9"/>
        <color theme="8" tint="-0.499984740745262"/>
        <rFont val="Suisse intl condensed"/>
        <family val="2"/>
        <scheme val="minor"/>
      </rPr>
      <t>Of which</t>
    </r>
    <r>
      <rPr>
        <b/>
        <sz val="9"/>
        <color theme="8" tint="-0.499984740745262"/>
        <rFont val="Suisse intl condensed"/>
        <family val="2"/>
        <scheme val="minor"/>
      </rPr>
      <t xml:space="preserve"> secured by credit derivatives</t>
    </r>
  </si>
  <si>
    <r>
      <t>Performing loans to non- financial corporate clients, loans to retail and small business customers, and loans to sovereigns,</t>
    </r>
    <r>
      <rPr>
        <i/>
        <sz val="9"/>
        <color theme="9" tint="-0.249977111117893"/>
        <rFont val="Suisse intl condensed"/>
        <scheme val="minor"/>
      </rPr>
      <t xml:space="preserve"> </t>
    </r>
    <r>
      <rPr>
        <i/>
        <sz val="9"/>
        <color theme="1"/>
        <rFont val="Suisse intl condensed"/>
        <scheme val="minor"/>
      </rPr>
      <t>and PSEs, of which:</t>
    </r>
  </si>
  <si>
    <r>
      <t>NSFR derivative assets</t>
    </r>
    <r>
      <rPr>
        <sz val="9"/>
        <color rgb="FF000000"/>
        <rFont val="Suisse intl condensed"/>
        <scheme val="minor"/>
      </rPr>
      <t> </t>
    </r>
  </si>
  <si>
    <t/>
  </si>
  <si>
    <t>Q2 2023</t>
  </si>
  <si>
    <t>Q1 2023</t>
  </si>
  <si>
    <t>Q4 2022</t>
  </si>
  <si>
    <t>Q3 2022</t>
  </si>
  <si>
    <t>30 June 2023 [ISK m]</t>
  </si>
  <si>
    <t>30 June 2023</t>
  </si>
  <si>
    <t>30 June 2023  [ISK m]</t>
  </si>
  <si>
    <t>31-Dec-2022</t>
  </si>
  <si>
    <t>EU MRA</t>
  </si>
  <si>
    <t>EU MRA - Qualitative disclosure requirements related to market risk</t>
  </si>
  <si>
    <t>Legal basis</t>
  </si>
  <si>
    <t>Reference / Discussion 2022</t>
  </si>
  <si>
    <t>Points (a) and (d) of Article 435 (1) CRR</t>
  </si>
  <si>
    <t>A description of the institution's strategies and processes to manage market risk, including: 
  - An explanation of management’s strategic objectives in undertaking trading activities, as well as the processes implemented to identify, measure, monitor and control the institution’s market risks 
  - A description of their policies for hedging and mitigating risk and strategies and processes for monitoring the continuing effectiveness of hedges</t>
  </si>
  <si>
    <t>Pillar 3 Risk Disclosures Report Section 5.2</t>
  </si>
  <si>
    <t>Point (b) of Article 435 (1) CRR</t>
  </si>
  <si>
    <t xml:space="preserve">A description of the structure and organization of the market risk management function, including a description of the market risk governance structure established to implement the strategies and processes of the institution discussed in row (a) above, and that describes the relationships and the communication mechanisms between the different parties involved in market risk management. </t>
  </si>
  <si>
    <t>Pillar 3 Risk Disclosures Report Section 5.1</t>
  </si>
  <si>
    <t>Point (c ) of Article 435 (1) CRR</t>
  </si>
  <si>
    <t>Scope and nature of risk reporting and measurement systems</t>
  </si>
  <si>
    <t>Qualitative disclosure requirements related to market risk</t>
  </si>
  <si>
    <t xml:space="preserve"> * Semi-annual for rows up to row 28 and Annual for rows 28-31a</t>
  </si>
  <si>
    <r>
      <t xml:space="preserve"> ** Applicable to institutions with threshold ratio on NPLs </t>
    </r>
    <r>
      <rPr>
        <u/>
        <sz val="9"/>
        <color rgb="FF000000"/>
        <rFont val="Calibri"/>
        <family val="2"/>
      </rPr>
      <t>&gt;</t>
    </r>
    <r>
      <rPr>
        <sz val="9"/>
        <color rgb="FF000000"/>
        <rFont val="Calibri"/>
        <family val="2"/>
      </rPr>
      <t xml:space="preserve"> 5%</t>
    </r>
  </si>
  <si>
    <t xml:space="preserve">EU KM2: Key metrics - MREL and, where applicable, G-SII requirement for own funds and eligible liabilities  </t>
  </si>
  <si>
    <t>Minimum requirement for own funds and eligible liabilities (MREL)</t>
  </si>
  <si>
    <t>G-SII Requirement for own funds and eligible liabilities  (TLAC)</t>
  </si>
  <si>
    <t>T</t>
  </si>
  <si>
    <t>T-1</t>
  </si>
  <si>
    <t>T-2</t>
  </si>
  <si>
    <t>T-3</t>
  </si>
  <si>
    <t>T-4</t>
  </si>
  <si>
    <t>Own funds and eligible liabilities, ratios and components</t>
  </si>
  <si>
    <t xml:space="preserve">Own funds and eligible liabilities </t>
  </si>
  <si>
    <t>EU-1a</t>
  </si>
  <si>
    <t xml:space="preserve">Of which own funds and subordinated liabilities </t>
  </si>
  <si>
    <t>Total risk exposure amount of the resolution group (TREA)</t>
  </si>
  <si>
    <t>Own funds and eligible liabilities as a percentage of the TREA</t>
  </si>
  <si>
    <t>4</t>
  </si>
  <si>
    <t>Total exposure measure (TEM) of the resolution group</t>
  </si>
  <si>
    <t>5</t>
  </si>
  <si>
    <t>Own funds and eligible liabilities as percentage of the TEM</t>
  </si>
  <si>
    <t xml:space="preserve">Of which own funds or subordinated liabilities </t>
  </si>
  <si>
    <t>Does the subordination exemption in Article 72b(4) of Regulation (EU) No 575/2013 apply? (5% exemption)</t>
  </si>
  <si>
    <t>Aggregate amount of permitted non-subordinated eligible liabilities instruments if the subordination discretion in accordance with Article 72b(3) of Regulation (EU) No 575/2013 is applied (max 3.5% exemption)</t>
  </si>
  <si>
    <t>6c</t>
  </si>
  <si>
    <r>
      <t xml:space="preserve">If a capped subordination exemption applies in accordance with Article 72b (3) of Regulation (EU) No 575/2013, the amount of funding issued that ranks </t>
    </r>
    <r>
      <rPr>
        <i/>
        <sz val="9"/>
        <rFont val="Verdana"/>
        <family val="2"/>
      </rPr>
      <t>pari passu</t>
    </r>
    <r>
      <rPr>
        <sz val="9"/>
        <rFont val="Verdana"/>
        <family val="2"/>
      </rPr>
      <t xml:space="preserve"> with excluded liabilities and that is recognised under row 1, divided by funding issued that ranks </t>
    </r>
    <r>
      <rPr>
        <i/>
        <sz val="9"/>
        <rFont val="Verdana"/>
        <family val="2"/>
      </rPr>
      <t>pari passu</t>
    </r>
    <r>
      <rPr>
        <sz val="9"/>
        <rFont val="Verdana"/>
        <family val="2"/>
      </rPr>
      <t xml:space="preserve"> with excluded liabilities and that would be recognised under row 1 if no cap was applied (%)</t>
    </r>
  </si>
  <si>
    <t>MREL expressed as a percentage of the TREA</t>
  </si>
  <si>
    <t xml:space="preserve">Of which to be met with own funds or subordinated liabilities </t>
  </si>
  <si>
    <t>MREL expressed as a percentage of the TEM</t>
  </si>
  <si>
    <t>Of which to be met with own funds or subordinated liabilities</t>
  </si>
  <si>
    <t>Resolvability</t>
  </si>
  <si>
    <t>EU KM2</t>
  </si>
  <si>
    <t>MREL - key metrics</t>
  </si>
  <si>
    <t xml:space="preserve"> - </t>
  </si>
  <si>
    <t>Level 1 assets hold the most significant portion of the Bank's total HQLA for the period. Level 1 assets primarily include repoable bonds and cash and balances with the Central Bank. The level 2A assets that the Bank holds fall below the 40% cap for such assets. Level 2A assets are solely comprised of covered bonds. Level 2A assets hold just over 12% of total weighted HQLA for the period in question.</t>
  </si>
  <si>
    <t>The Bank's ALCO committee monitors the concentration of funding to avoid undue reliance on individual funding sources. The Bank seeks to maintain adequate liquidity at all times and in all currencies, thus meeting obligations as they are due. The Bank's main source of funding is its deposit base. The deposit base continues to be an important funding source and the focal point of liquidity risk management. The ratio of loans to deposits was 145% as of 30 June 2023.</t>
  </si>
  <si>
    <t>A clear main driver in LCR is unsecured wholesale funding comprising about 76% of the 12-month outflow average for 30 June 2023. Thereof non-operational deposits are a large contributor, receiving high outflow weights. However, looking at the evolution and the 12-month average unsecured funding is relatively stable.</t>
  </si>
  <si>
    <t>Nordic countries</t>
  </si>
  <si>
    <t>North America</t>
  </si>
  <si>
    <t>CC1 1</t>
  </si>
  <si>
    <t>CC1 2</t>
  </si>
  <si>
    <t>CC1 3</t>
  </si>
  <si>
    <t>CC1 EU-5a</t>
  </si>
  <si>
    <t>CC1 8</t>
  </si>
  <si>
    <t>CC1 30</t>
  </si>
  <si>
    <t>CC1 34</t>
  </si>
  <si>
    <t>CC1 46</t>
  </si>
  <si>
    <t>CC1 55</t>
  </si>
  <si>
    <t>CC1 72</t>
  </si>
  <si>
    <t>CC1 73</t>
  </si>
  <si>
    <t>CC1 75</t>
  </si>
  <si>
    <t>Investments in subsidiaries and associates</t>
  </si>
  <si>
    <t>CC1 30, CC1 46</t>
  </si>
  <si>
    <t>CC1 2, CC1 EU-5a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</si>
</sst>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164" formatCode="0.0%"/>
    <numFmt numFmtId="165" formatCode="\ #,##0_ ;\ \-#,##0_ ;\ &quot;-&quot;_ ;_ @_ "/>
    <numFmt numFmtId="166" formatCode="_ * #,##0_ ;_ * \-#,##0_ ;_ * &quot;-&quot;??_ ;_ @_ "/>
    <numFmt numFmtId="167" formatCode="###0;###0"/>
    <numFmt numFmtId="168" formatCode="[$-409]d\-mmm\-yyyy;@"/>
    <numFmt numFmtId="169" formatCode="#,##0\ ;\(#,##0\);&quot;-&quot;\ "/>
  </numFmts>
  <fonts count="93">
    <font>
      <sz val="11"/>
      <color rgb="FF000000"/>
      <name val="Calibri"/>
      <family val="2"/>
    </font>
    <font>
      <sz val="11"/>
      <color theme="1"/>
      <name val="Suisse intl condensed"/>
      <family val="2"/>
      <scheme val="minor"/>
    </font>
    <font>
      <sz val="11"/>
      <color theme="1"/>
      <name val="Suisse intl condensed"/>
      <family val="2"/>
      <scheme val="minor"/>
    </font>
    <font>
      <sz val="11"/>
      <color theme="1"/>
      <name val="Suisse intl condensed"/>
      <family val="2"/>
      <scheme val="minor"/>
    </font>
    <font>
      <sz val="11"/>
      <color theme="1"/>
      <name val="Suisse intl condensed"/>
      <family val="2"/>
      <scheme val="minor"/>
    </font>
    <font>
      <sz val="11"/>
      <color theme="1"/>
      <name val="Suisse intl condensed"/>
      <family val="2"/>
      <scheme val="minor"/>
    </font>
    <font>
      <sz val="11"/>
      <color theme="1"/>
      <name val="Suisse intl condensed"/>
      <family val="2"/>
      <scheme val="minor"/>
    </font>
    <font>
      <sz val="11"/>
      <color theme="1"/>
      <name val="Suisse intl condensed"/>
      <family val="2"/>
      <scheme val="minor"/>
    </font>
    <font>
      <sz val="11"/>
      <color rgb="FF9C5700"/>
      <name val="Suisse intl condensed"/>
      <family val="2"/>
      <scheme val="minor"/>
    </font>
    <font>
      <u/>
      <sz val="11"/>
      <color rgb="FF0563C1"/>
      <name val="Calibri"/>
      <family val="2"/>
    </font>
    <font>
      <sz val="10"/>
      <color rgb="FF000000"/>
      <name val="Arial"/>
      <family val="2"/>
    </font>
    <font>
      <sz val="8"/>
      <color rgb="FF000000"/>
      <name val="Calibri"/>
      <family val="2"/>
    </font>
    <font>
      <b/>
      <sz val="10"/>
      <color rgb="FFFFFFFF"/>
      <name val="Calibri"/>
      <family val="2"/>
    </font>
    <font>
      <u/>
      <sz val="10"/>
      <color rgb="FF0563C1"/>
      <name val="Calibri"/>
      <family val="2"/>
    </font>
    <font>
      <sz val="10"/>
      <color rgb="FF000000"/>
      <name val="Calibri"/>
      <family val="2"/>
    </font>
    <font>
      <sz val="9"/>
      <color rgb="FF000000"/>
      <name val="Calibri"/>
      <family val="2"/>
    </font>
    <font>
      <u/>
      <sz val="11"/>
      <color theme="10"/>
      <name val="Suisse intl condensed"/>
      <family val="2"/>
      <scheme val="minor"/>
    </font>
    <font>
      <sz val="10"/>
      <color theme="1"/>
      <name val="Suisse intl condensed"/>
      <family val="2"/>
      <scheme val="minor"/>
    </font>
    <font>
      <b/>
      <sz val="10"/>
      <name val="Suisse intl condensed"/>
      <family val="2"/>
      <scheme val="minor"/>
    </font>
    <font>
      <sz val="10"/>
      <name val="Suisse intl condensed"/>
      <family val="2"/>
      <scheme val="minor"/>
    </font>
    <font>
      <b/>
      <sz val="10"/>
      <color theme="1"/>
      <name val="Suisse intl condensed"/>
      <family val="2"/>
      <scheme val="minor"/>
    </font>
    <font>
      <sz val="9"/>
      <color theme="1"/>
      <name val="Suisse intl condensed"/>
      <family val="2"/>
      <scheme val="minor"/>
    </font>
    <font>
      <sz val="10"/>
      <color rgb="FF000000"/>
      <name val="Suisse intl condensed"/>
      <family val="2"/>
      <scheme val="minor"/>
    </font>
    <font>
      <sz val="10"/>
      <color rgb="FFFF0000"/>
      <name val="Suisse intl condensed"/>
      <family val="2"/>
      <scheme val="minor"/>
    </font>
    <font>
      <sz val="8"/>
      <color theme="1"/>
      <name val="Suisse intl condensed"/>
      <family val="2"/>
      <scheme val="minor"/>
    </font>
    <font>
      <sz val="10"/>
      <name val="Arial"/>
      <family val="2"/>
    </font>
    <font>
      <strike/>
      <sz val="9"/>
      <color rgb="FFFF0000"/>
      <name val="Suisse intl condensed"/>
      <family val="2"/>
      <scheme val="minor"/>
    </font>
    <font>
      <sz val="9"/>
      <color rgb="FFFF0000"/>
      <name val="Suisse intl condensed"/>
      <family val="2"/>
      <scheme val="minor"/>
    </font>
    <font>
      <b/>
      <sz val="9"/>
      <color theme="0" tint="-0.249977111117893"/>
      <name val="Suisse intl condensed"/>
      <family val="2"/>
      <scheme val="minor"/>
    </font>
    <font>
      <i/>
      <sz val="10"/>
      <color theme="1"/>
      <name val="Suisse intl condensed"/>
      <family val="2"/>
      <scheme val="minor"/>
    </font>
    <font>
      <b/>
      <sz val="8"/>
      <color theme="1"/>
      <name val="Suisse intl condensed"/>
      <family val="2"/>
      <scheme val="minor"/>
    </font>
    <font>
      <sz val="11"/>
      <color rgb="FF1F497D"/>
      <name val="Suisse intl condensed"/>
      <family val="2"/>
      <scheme val="minor"/>
    </font>
    <font>
      <b/>
      <sz val="10"/>
      <color theme="0"/>
      <name val="Suisse intl condensed"/>
      <family val="2"/>
      <scheme val="minor"/>
    </font>
    <font>
      <i/>
      <strike/>
      <sz val="11"/>
      <color rgb="FFFF0000"/>
      <name val="Suisse intl condensed"/>
      <family val="2"/>
      <scheme val="minor"/>
    </font>
    <font>
      <sz val="8.5"/>
      <name val="Suisse intl condensed"/>
      <family val="2"/>
      <scheme val="minor"/>
    </font>
    <font>
      <sz val="7"/>
      <color theme="1"/>
      <name val="Suisse intl condensed"/>
      <family val="2"/>
      <scheme val="minor"/>
    </font>
    <font>
      <b/>
      <sz val="12"/>
      <name val="Arial"/>
      <family val="2"/>
    </font>
    <font>
      <b/>
      <sz val="9"/>
      <color theme="1"/>
      <name val="Suisse intl condensed"/>
      <family val="2"/>
      <scheme val="minor"/>
    </font>
    <font>
      <b/>
      <sz val="11"/>
      <color theme="1"/>
      <name val="Suisse intl condensed"/>
      <family val="2"/>
      <scheme val="minor"/>
    </font>
    <font>
      <b/>
      <sz val="10"/>
      <color rgb="FF005FAC"/>
      <name val="Suisse intl condensed"/>
      <family val="2"/>
      <scheme val="minor"/>
    </font>
    <font>
      <sz val="12"/>
      <color theme="1"/>
      <name val="Suisse intl condensed"/>
      <family val="2"/>
      <scheme val="minor"/>
    </font>
    <font>
      <sz val="7.5"/>
      <color theme="1"/>
      <name val="Suisse intl condensed"/>
      <family val="2"/>
      <scheme val="minor"/>
    </font>
    <font>
      <sz val="7.5"/>
      <color theme="1"/>
      <name val="Segoe UI"/>
      <family val="2"/>
    </font>
    <font>
      <b/>
      <sz val="15"/>
      <color theme="8" tint="-0.499984740745262"/>
      <name val="Suisse intl condensed"/>
      <family val="2"/>
      <scheme val="minor"/>
    </font>
    <font>
      <b/>
      <sz val="15"/>
      <color theme="8" tint="-0.499984740745262"/>
      <name val="Suisse intl"/>
      <scheme val="major"/>
    </font>
    <font>
      <b/>
      <sz val="11"/>
      <color theme="8" tint="-0.499984740745262"/>
      <name val="Suisse intl"/>
      <scheme val="major"/>
    </font>
    <font>
      <b/>
      <sz val="11"/>
      <color theme="4" tint="0.249977111117893"/>
      <name val="Calibri"/>
      <family val="2"/>
    </font>
    <font>
      <u/>
      <sz val="9"/>
      <color theme="8" tint="-0.249977111117893"/>
      <name val="Suisse intl condensed"/>
      <scheme val="minor"/>
    </font>
    <font>
      <sz val="9"/>
      <color rgb="FF000000"/>
      <name val="Suisse intl"/>
      <scheme val="major"/>
    </font>
    <font>
      <b/>
      <sz val="9"/>
      <name val="Suisse intl condensed"/>
      <family val="2"/>
      <scheme val="minor"/>
    </font>
    <font>
      <sz val="9"/>
      <name val="Suisse intl condensed"/>
      <family val="2"/>
      <scheme val="minor"/>
    </font>
    <font>
      <b/>
      <sz val="9"/>
      <color theme="8" tint="-0.499984740745262"/>
      <name val="Suisse intl"/>
      <scheme val="major"/>
    </font>
    <font>
      <b/>
      <sz val="9"/>
      <color theme="0"/>
      <name val="Suisse intl condensed"/>
      <family val="2"/>
      <scheme val="minor"/>
    </font>
    <font>
      <b/>
      <sz val="9"/>
      <color rgb="FFE9E9E9"/>
      <name val="Suisse intl condensed"/>
      <family val="2"/>
      <scheme val="minor"/>
    </font>
    <font>
      <b/>
      <sz val="10"/>
      <color theme="8" tint="-0.499984740745262"/>
      <name val="Suisse intl condensed"/>
      <family val="2"/>
      <scheme val="minor"/>
    </font>
    <font>
      <b/>
      <sz val="9"/>
      <color theme="8" tint="-0.499984740745262"/>
      <name val="Suisse intl condensed"/>
      <family val="2"/>
      <scheme val="minor"/>
    </font>
    <font>
      <sz val="9"/>
      <color theme="8" tint="-0.499984740745262"/>
      <name val="Suisse intl condensed"/>
      <family val="2"/>
      <scheme val="minor"/>
    </font>
    <font>
      <sz val="10"/>
      <color theme="8" tint="-0.499984740745262"/>
      <name val="Suisse intl condensed"/>
      <family val="2"/>
      <scheme val="minor"/>
    </font>
    <font>
      <b/>
      <sz val="9"/>
      <color theme="8" tint="-0.499984740745262"/>
      <name val="Suisse intl condensed"/>
      <scheme val="minor"/>
    </font>
    <font>
      <sz val="9"/>
      <color theme="8" tint="-0.499984740745262"/>
      <name val="Suisse intl condensed"/>
      <scheme val="minor"/>
    </font>
    <font>
      <b/>
      <sz val="10"/>
      <color theme="1"/>
      <name val="Suisse intl condensed"/>
      <scheme val="minor"/>
    </font>
    <font>
      <b/>
      <sz val="9"/>
      <color theme="1"/>
      <name val="Suisse intl condensed"/>
      <scheme val="minor"/>
    </font>
    <font>
      <sz val="9"/>
      <color theme="1"/>
      <name val="Suisse intl condensed"/>
      <scheme val="minor"/>
    </font>
    <font>
      <b/>
      <sz val="9"/>
      <color rgb="FFE9E9E9"/>
      <name val="Suisse intl condensed"/>
      <scheme val="minor"/>
    </font>
    <font>
      <i/>
      <sz val="9"/>
      <color theme="1"/>
      <name val="Suisse intl condensed"/>
      <family val="2"/>
      <scheme val="minor"/>
    </font>
    <font>
      <sz val="9"/>
      <color rgb="FF000000"/>
      <name val="Suisse intl condensed"/>
      <scheme val="minor"/>
    </font>
    <font>
      <b/>
      <sz val="9"/>
      <color theme="0"/>
      <name val="Suisse intl condensed"/>
      <scheme val="minor"/>
    </font>
    <font>
      <i/>
      <sz val="9"/>
      <color rgb="FF000000"/>
      <name val="Suisse intl condensed"/>
      <scheme val="minor"/>
    </font>
    <font>
      <i/>
      <sz val="9"/>
      <color theme="1"/>
      <name val="Suisse intl condensed"/>
      <scheme val="minor"/>
    </font>
    <font>
      <sz val="9"/>
      <name val="Suisse intl condensed"/>
      <scheme val="minor"/>
    </font>
    <font>
      <i/>
      <sz val="9"/>
      <name val="Suisse intl condensed"/>
      <scheme val="minor"/>
    </font>
    <font>
      <b/>
      <sz val="9"/>
      <name val="Suisse intl condensed"/>
      <scheme val="minor"/>
    </font>
    <font>
      <b/>
      <i/>
      <sz val="9"/>
      <color rgb="FF000000"/>
      <name val="Suisse intl condensed"/>
      <scheme val="minor"/>
    </font>
    <font>
      <b/>
      <i/>
      <sz val="9"/>
      <color theme="1"/>
      <name val="Suisse intl condensed"/>
      <scheme val="minor"/>
    </font>
    <font>
      <b/>
      <sz val="9"/>
      <color rgb="FF000000"/>
      <name val="Suisse intl condensed"/>
      <scheme val="minor"/>
    </font>
    <font>
      <sz val="9"/>
      <color theme="0" tint="-0.249977111117893"/>
      <name val="Suisse intl condensed"/>
      <family val="2"/>
      <scheme val="minor"/>
    </font>
    <font>
      <sz val="9"/>
      <color theme="0" tint="-0.249977111117893"/>
      <name val="Suisse intl condensed"/>
      <scheme val="minor"/>
    </font>
    <font>
      <b/>
      <sz val="9"/>
      <color rgb="FF0B45E6"/>
      <name val="Suisse intl condensed"/>
      <scheme val="minor"/>
    </font>
    <font>
      <b/>
      <sz val="10"/>
      <color theme="8" tint="-0.499984740745262"/>
      <name val="Suisse intl condensed"/>
      <scheme val="minor"/>
    </font>
    <font>
      <i/>
      <sz val="9"/>
      <color theme="9" tint="-0.249977111117893"/>
      <name val="Suisse intl condensed"/>
      <scheme val="minor"/>
    </font>
    <font>
      <sz val="8"/>
      <name val="Calibri"/>
      <family val="2"/>
    </font>
    <font>
      <b/>
      <sz val="10"/>
      <color theme="1"/>
      <name val="Suisse intl"/>
      <scheme val="major"/>
    </font>
    <font>
      <sz val="10"/>
      <color rgb="FF000000"/>
      <name val="Suisse intl"/>
      <scheme val="major"/>
    </font>
    <font>
      <u/>
      <sz val="9"/>
      <color rgb="FF000000"/>
      <name val="Calibri"/>
      <family val="2"/>
    </font>
    <font>
      <b/>
      <sz val="9"/>
      <name val="Verdana"/>
      <family val="2"/>
    </font>
    <font>
      <sz val="9"/>
      <name val="Verdana"/>
      <family val="2"/>
    </font>
    <font>
      <b/>
      <sz val="10"/>
      <name val="Arial"/>
      <family val="2"/>
    </font>
    <font>
      <i/>
      <sz val="9"/>
      <name val="Verdana"/>
      <family val="2"/>
    </font>
    <font>
      <b/>
      <sz val="11"/>
      <color rgb="FFFF0000"/>
      <name val="Calibri"/>
      <family val="2"/>
    </font>
    <font>
      <sz val="9"/>
      <color rgb="FF000000"/>
      <name val="Suisse intl condensed"/>
      <family val="2"/>
      <scheme val="minor"/>
    </font>
    <font>
      <sz val="10"/>
      <color rgb="FF000000"/>
      <name val="Suisse intl condensed"/>
      <scheme val="minor"/>
    </font>
    <font>
      <sz val="10"/>
      <color theme="1"/>
      <name val="Suisse intl condensed"/>
      <scheme val="minor"/>
    </font>
    <font>
      <sz val="11"/>
      <color theme="1"/>
      <name val="Suisse intl condensed"/>
      <scheme val="minor"/>
    </font>
  </fonts>
  <fills count="14">
    <fill>
      <patternFill patternType="none"/>
    </fill>
    <fill>
      <patternFill patternType="gray125"/>
    </fill>
    <fill>
      <patternFill patternType="solid">
        <fgColor rgb="FFFFEB9C"/>
      </patternFill>
    </fill>
    <fill>
      <patternFill patternType="solid">
        <fgColor rgb="FFFFFFFF"/>
        <bgColor rgb="FFFFFFFF"/>
      </patternFill>
    </fill>
    <fill>
      <patternFill patternType="solid">
        <fgColor theme="0"/>
        <bgColor indexed="64"/>
      </patternFill>
    </fill>
    <fill>
      <patternFill patternType="gray125">
        <fgColor theme="0" tint="-0.34998626667073579"/>
        <bgColor theme="0"/>
      </patternFill>
    </fill>
    <fill>
      <patternFill patternType="solid">
        <fgColor rgb="FFFFFFFF"/>
        <bgColor indexed="64"/>
      </patternFill>
    </fill>
    <fill>
      <patternFill patternType="solid">
        <fgColor indexed="42"/>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8" tint="0.79998168889431442"/>
        <bgColor rgb="FF000000"/>
      </patternFill>
    </fill>
    <fill>
      <patternFill patternType="solid">
        <fgColor theme="8" tint="0.79998168889431442"/>
        <bgColor rgb="FFD3D3D3"/>
      </patternFill>
    </fill>
    <fill>
      <patternFill patternType="solid">
        <fgColor indexed="9"/>
        <bgColor indexed="64"/>
      </patternFill>
    </fill>
    <fill>
      <patternFill patternType="solid">
        <fgColor theme="0" tint="-4.9989318521683403E-2"/>
        <bgColor indexed="64"/>
      </patternFill>
    </fill>
  </fills>
  <borders count="54">
    <border>
      <left/>
      <right/>
      <top/>
      <bottom/>
      <diagonal/>
    </border>
    <border>
      <left/>
      <right/>
      <top/>
      <bottom style="thin">
        <color rgb="FF0B45E6"/>
      </bottom>
      <diagonal/>
    </border>
    <border>
      <left/>
      <right/>
      <top style="thin">
        <color rgb="FF0B45E6"/>
      </top>
      <bottom style="thin">
        <color rgb="FF0B45E6"/>
      </bottom>
      <diagonal/>
    </border>
    <border>
      <left/>
      <right/>
      <top/>
      <bottom style="thin">
        <color rgb="FFE9E9E9"/>
      </bottom>
      <diagonal/>
    </border>
    <border>
      <left style="thin">
        <color rgb="FF0B45E6"/>
      </left>
      <right/>
      <top/>
      <bottom/>
      <diagonal/>
    </border>
    <border>
      <left/>
      <right style="thin">
        <color rgb="FF0B45E6"/>
      </right>
      <top/>
      <bottom/>
      <diagonal/>
    </border>
    <border>
      <left/>
      <right/>
      <top style="thin">
        <color rgb="FFE9E9E9"/>
      </top>
      <bottom/>
      <diagonal/>
    </border>
    <border>
      <left style="thin">
        <color rgb="FF0B45E6"/>
      </left>
      <right style="thin">
        <color rgb="FF0B45E6"/>
      </right>
      <top/>
      <bottom/>
      <diagonal/>
    </border>
    <border>
      <left/>
      <right style="thin">
        <color rgb="FFE9E9E9"/>
      </right>
      <top/>
      <bottom style="thin">
        <color rgb="FFE9E9E9"/>
      </bottom>
      <diagonal/>
    </border>
    <border>
      <left style="thin">
        <color rgb="FFE9E9E9"/>
      </left>
      <right/>
      <top/>
      <bottom style="thin">
        <color rgb="FFE9E9E9"/>
      </bottom>
      <diagonal/>
    </border>
    <border>
      <left/>
      <right style="thin">
        <color rgb="FFE9E9E9"/>
      </right>
      <top style="thin">
        <color rgb="FFE9E9E9"/>
      </top>
      <bottom style="thin">
        <color rgb="FFE9E9E9"/>
      </bottom>
      <diagonal/>
    </border>
    <border>
      <left style="thin">
        <color rgb="FFE9E9E9"/>
      </left>
      <right/>
      <top style="thin">
        <color rgb="FFE9E9E9"/>
      </top>
      <bottom style="thin">
        <color rgb="FFE9E9E9"/>
      </bottom>
      <diagonal/>
    </border>
    <border>
      <left/>
      <right style="thin">
        <color rgb="FFE9E9E9"/>
      </right>
      <top style="thin">
        <color rgb="FFE9E9E9"/>
      </top>
      <bottom/>
      <diagonal/>
    </border>
    <border>
      <left style="thin">
        <color rgb="FFE9E9E9"/>
      </left>
      <right/>
      <top style="thin">
        <color rgb="FFE9E9E9"/>
      </top>
      <bottom/>
      <diagonal/>
    </border>
    <border>
      <left style="thin">
        <color indexed="64"/>
      </left>
      <right style="thin">
        <color indexed="64"/>
      </right>
      <top style="thin">
        <color indexed="64"/>
      </top>
      <bottom style="thin">
        <color indexed="64"/>
      </bottom>
      <diagonal/>
    </border>
    <border>
      <left/>
      <right style="thin">
        <color rgb="FF0066FF"/>
      </right>
      <top/>
      <bottom/>
      <diagonal/>
    </border>
    <border>
      <left style="thin">
        <color rgb="FF0066FF"/>
      </left>
      <right/>
      <top/>
      <bottom/>
      <diagonal/>
    </border>
    <border>
      <left/>
      <right/>
      <top/>
      <bottom style="medium">
        <color theme="8" tint="-0.249977111117893"/>
      </bottom>
      <diagonal/>
    </border>
    <border>
      <left/>
      <right/>
      <top/>
      <bottom style="thin">
        <color theme="8" tint="-0.249977111117893"/>
      </bottom>
      <diagonal/>
    </border>
    <border>
      <left/>
      <right/>
      <top style="thin">
        <color theme="8" tint="-0.249977111117893"/>
      </top>
      <bottom style="thin">
        <color rgb="FF0B45E6"/>
      </bottom>
      <diagonal/>
    </border>
    <border>
      <left/>
      <right/>
      <top style="thin">
        <color theme="8" tint="-0.249977111117893"/>
      </top>
      <bottom style="thin">
        <color theme="8" tint="-0.249977111117893"/>
      </bottom>
      <diagonal/>
    </border>
    <border>
      <left/>
      <right/>
      <top style="thin">
        <color theme="8" tint="-0.249977111117893"/>
      </top>
      <bottom/>
      <diagonal/>
    </border>
    <border>
      <left/>
      <right/>
      <top style="thin">
        <color rgb="FF0B45E6"/>
      </top>
      <bottom style="thin">
        <color theme="8" tint="-0.249977111117893"/>
      </bottom>
      <diagonal/>
    </border>
    <border>
      <left/>
      <right style="thin">
        <color theme="8" tint="-0.249977111117893"/>
      </right>
      <top/>
      <bottom style="thin">
        <color theme="8" tint="-0.249977111117893"/>
      </bottom>
      <diagonal/>
    </border>
    <border>
      <left/>
      <right style="thin">
        <color theme="8" tint="-0.249977111117893"/>
      </right>
      <top/>
      <bottom/>
      <diagonal/>
    </border>
    <border>
      <left style="thin">
        <color theme="8" tint="-0.249977111117893"/>
      </left>
      <right/>
      <top/>
      <bottom style="thin">
        <color theme="8" tint="-0.249977111117893"/>
      </bottom>
      <diagonal/>
    </border>
    <border>
      <left style="thin">
        <color theme="8" tint="-0.249977111117893"/>
      </left>
      <right style="thin">
        <color theme="4"/>
      </right>
      <top/>
      <bottom/>
      <diagonal/>
    </border>
    <border>
      <left style="thin">
        <color theme="8" tint="-0.249977111117893"/>
      </left>
      <right style="thin">
        <color rgb="FF0066FF"/>
      </right>
      <top/>
      <bottom/>
      <diagonal/>
    </border>
    <border>
      <left style="thin">
        <color theme="8" tint="-0.249977111117893"/>
      </left>
      <right style="thin">
        <color theme="8" tint="-0.249977111117893"/>
      </right>
      <top/>
      <bottom style="thin">
        <color theme="8" tint="-0.249977111117893"/>
      </bottom>
      <diagonal/>
    </border>
    <border>
      <left style="thin">
        <color theme="4"/>
      </left>
      <right/>
      <top/>
      <bottom style="thin">
        <color theme="8" tint="-0.249977111117893"/>
      </bottom>
      <diagonal/>
    </border>
    <border>
      <left style="thin">
        <color theme="8" tint="-0.249977111117893"/>
      </left>
      <right/>
      <top/>
      <bottom/>
      <diagonal/>
    </border>
    <border>
      <left/>
      <right style="thin">
        <color theme="8" tint="-0.249977111117893"/>
      </right>
      <top style="thin">
        <color theme="8" tint="-0.249977111117893"/>
      </top>
      <bottom style="thin">
        <color theme="8" tint="-0.249977111117893"/>
      </bottom>
      <diagonal/>
    </border>
    <border>
      <left style="thin">
        <color theme="8" tint="-0.249977111117893"/>
      </left>
      <right style="thin">
        <color theme="8" tint="-0.249977111117893"/>
      </right>
      <top style="thin">
        <color theme="8" tint="-0.249977111117893"/>
      </top>
      <bottom/>
      <diagonal/>
    </border>
    <border>
      <left style="thin">
        <color theme="8" tint="-0.249977111117893"/>
      </left>
      <right/>
      <top style="thin">
        <color theme="8" tint="-0.249977111117893"/>
      </top>
      <bottom/>
      <diagonal/>
    </border>
    <border>
      <left/>
      <right style="thin">
        <color theme="8" tint="-0.249977111117893"/>
      </right>
      <top style="thin">
        <color theme="8" tint="-0.249977111117893"/>
      </top>
      <bottom/>
      <diagonal/>
    </border>
    <border>
      <left style="thin">
        <color theme="8" tint="-0.249977111117893"/>
      </left>
      <right style="thin">
        <color theme="8" tint="-0.249977111117893"/>
      </right>
      <top/>
      <bottom/>
      <diagonal/>
    </border>
    <border>
      <left style="thin">
        <color theme="8" tint="-0.249977111117893"/>
      </left>
      <right style="thin">
        <color theme="8" tint="-0.249977111117893"/>
      </right>
      <top style="thin">
        <color theme="8" tint="-0.249977111117893"/>
      </top>
      <bottom style="thin">
        <color theme="8" tint="-0.249977111117893"/>
      </bottom>
      <diagonal/>
    </border>
    <border>
      <left style="thin">
        <color theme="8" tint="-0.249977111117893"/>
      </left>
      <right/>
      <top style="thin">
        <color theme="8" tint="-0.249977111117893"/>
      </top>
      <bottom style="thin">
        <color theme="8" tint="-0.249977111117893"/>
      </bottom>
      <diagonal/>
    </border>
    <border>
      <left style="thin">
        <color theme="8" tint="-0.249977111117893"/>
      </left>
      <right/>
      <top style="thin">
        <color theme="8" tint="-0.249977111117893"/>
      </top>
      <bottom style="thin">
        <color rgb="FF0066FF"/>
      </bottom>
      <diagonal/>
    </border>
    <border>
      <left style="thin">
        <color rgb="FF0B45E6"/>
      </left>
      <right style="thin">
        <color rgb="FF0B45E6"/>
      </right>
      <top style="thin">
        <color theme="8" tint="-0.249977111117893"/>
      </top>
      <bottom/>
      <diagonal/>
    </border>
    <border>
      <left style="thin">
        <color theme="8" tint="-0.249977111117893"/>
      </left>
      <right style="thin">
        <color rgb="FF0B45E6"/>
      </right>
      <top style="thin">
        <color theme="8" tint="-0.249977111117893"/>
      </top>
      <bottom/>
      <diagonal/>
    </border>
    <border>
      <left style="thin">
        <color theme="8" tint="-0.249977111117893"/>
      </left>
      <right style="thin">
        <color rgb="FF0B45E6"/>
      </right>
      <top/>
      <bottom/>
      <diagonal/>
    </border>
    <border>
      <left style="thin">
        <color rgb="FF0B45E6"/>
      </left>
      <right/>
      <top style="thin">
        <color theme="8" tint="-0.249977111117893"/>
      </top>
      <bottom/>
      <diagonal/>
    </border>
    <border>
      <left style="thin">
        <color rgb="FF0B45E6"/>
      </left>
      <right style="thin">
        <color theme="8" tint="-0.249977111117893"/>
      </right>
      <top style="thin">
        <color theme="8" tint="-0.249977111117893"/>
      </top>
      <bottom/>
      <diagonal/>
    </border>
    <border>
      <left style="thin">
        <color rgb="FF0B45E6"/>
      </left>
      <right style="thin">
        <color theme="8" tint="-0.249977111117893"/>
      </right>
      <top/>
      <bottom/>
      <diagonal/>
    </border>
    <border>
      <left style="thin">
        <color theme="8" tint="-0.249977111117893"/>
      </left>
      <right/>
      <top style="thin">
        <color rgb="FFE9E9E9"/>
      </top>
      <bottom/>
      <diagonal/>
    </border>
    <border>
      <left style="thin">
        <color theme="8" tint="-0.249977111117893"/>
      </left>
      <right/>
      <top style="thin">
        <color rgb="FFE9E9E9"/>
      </top>
      <bottom style="thin">
        <color theme="8" tint="-0.249977111117893"/>
      </bottom>
      <diagonal/>
    </border>
    <border>
      <left style="thin">
        <color theme="8" tint="-0.249977111117893"/>
      </left>
      <right/>
      <top/>
      <bottom style="thin">
        <color rgb="FFE9E9E9"/>
      </bottom>
      <diagonal/>
    </border>
    <border>
      <left style="thin">
        <color theme="8" tint="-0.249977111117893"/>
      </left>
      <right/>
      <top style="thin">
        <color theme="8" tint="-0.249977111117893"/>
      </top>
      <bottom style="thin">
        <color rgb="FFE9E9E9"/>
      </bottom>
      <diagonal/>
    </border>
    <border>
      <left style="thin">
        <color theme="8" tint="-0.249977111117893"/>
      </left>
      <right/>
      <top style="thin">
        <color rgb="FFE9E9E9"/>
      </top>
      <bottom style="thin">
        <color rgb="FFE9E9E9"/>
      </bottom>
      <diagonal/>
    </border>
    <border>
      <left/>
      <right/>
      <top style="thin">
        <color theme="4"/>
      </top>
      <bottom style="thin">
        <color theme="4"/>
      </bottom>
      <diagonal/>
    </border>
    <border>
      <left style="thin">
        <color auto="1"/>
      </left>
      <right/>
      <top style="thin">
        <color auto="1"/>
      </top>
      <bottom style="thin">
        <color auto="1"/>
      </bottom>
      <diagonal/>
    </border>
    <border>
      <left/>
      <right/>
      <top/>
      <bottom style="thin">
        <color theme="8"/>
      </bottom>
      <diagonal/>
    </border>
    <border>
      <left/>
      <right/>
      <top style="thin">
        <color theme="8"/>
      </top>
      <bottom/>
      <diagonal/>
    </border>
  </borders>
  <cellStyleXfs count="21">
    <xf numFmtId="0" fontId="0" fillId="0" borderId="0"/>
    <xf numFmtId="41" fontId="7" fillId="0" borderId="0" applyFont="0" applyFill="0" applyBorder="0" applyAlignment="0" applyProtection="0"/>
    <xf numFmtId="9" fontId="7" fillId="0" borderId="0" applyFont="0" applyFill="0" applyBorder="0" applyAlignment="0" applyProtection="0"/>
    <xf numFmtId="0" fontId="8" fillId="2" borderId="0" applyNumberFormat="0" applyBorder="0" applyAlignment="0" applyProtection="0"/>
    <xf numFmtId="0" fontId="9" fillId="0" borderId="0" applyNumberFormat="0" applyFill="0" applyBorder="0" applyAlignment="0" applyProtection="0"/>
    <xf numFmtId="0" fontId="10" fillId="0" borderId="0" applyNumberFormat="0" applyBorder="0" applyProtection="0"/>
    <xf numFmtId="0" fontId="10" fillId="0" borderId="0" applyNumberFormat="0" applyBorder="0" applyProtection="0">
      <alignment vertical="center"/>
    </xf>
    <xf numFmtId="0" fontId="11" fillId="0" borderId="0" applyNumberFormat="0" applyBorder="0" applyProtection="0">
      <alignment horizontal="left"/>
    </xf>
    <xf numFmtId="0" fontId="6" fillId="0" borderId="0"/>
    <xf numFmtId="0" fontId="25" fillId="0" borderId="0"/>
    <xf numFmtId="0" fontId="16" fillId="0" borderId="0" applyNumberFormat="0" applyFill="0" applyBorder="0" applyAlignment="0" applyProtection="0"/>
    <xf numFmtId="0" fontId="25" fillId="0" borderId="0"/>
    <xf numFmtId="169" fontId="34" fillId="0" borderId="0">
      <alignment horizontal="right"/>
    </xf>
    <xf numFmtId="0" fontId="25" fillId="0" borderId="0">
      <alignment vertical="center"/>
    </xf>
    <xf numFmtId="3" fontId="25" fillId="7" borderId="14" applyFont="0">
      <alignment horizontal="right" vertical="center"/>
      <protection locked="0"/>
    </xf>
    <xf numFmtId="0" fontId="36" fillId="0" borderId="0" applyNumberFormat="0" applyFill="0" applyBorder="0" applyAlignment="0" applyProtection="0"/>
    <xf numFmtId="41" fontId="4" fillId="0" borderId="0" applyFont="0" applyFill="0" applyBorder="0" applyAlignment="0" applyProtection="0"/>
    <xf numFmtId="0" fontId="25" fillId="0" borderId="0"/>
    <xf numFmtId="9" fontId="3" fillId="0" borderId="0" applyFont="0" applyFill="0" applyBorder="0" applyAlignment="0" applyProtection="0"/>
    <xf numFmtId="41" fontId="1" fillId="0" borderId="0" applyFont="0" applyFill="0" applyBorder="0" applyAlignment="0" applyProtection="0"/>
    <xf numFmtId="0" fontId="86" fillId="12" borderId="51" applyFont="0" applyBorder="0">
      <alignment horizontal="center" wrapText="1"/>
    </xf>
  </cellStyleXfs>
  <cellXfs count="867">
    <xf numFmtId="0" fontId="0" fillId="0" borderId="0" xfId="0"/>
    <xf numFmtId="0" fontId="12" fillId="3" borderId="0" xfId="5" applyFont="1" applyFill="1" applyAlignment="1" applyProtection="1">
      <alignment horizontal="left"/>
    </xf>
    <xf numFmtId="0" fontId="12" fillId="3" borderId="0" xfId="5" applyFont="1" applyFill="1" applyProtection="1"/>
    <xf numFmtId="0" fontId="0" fillId="0" borderId="0" xfId="0" applyAlignment="1">
      <alignment horizontal="center"/>
    </xf>
    <xf numFmtId="0" fontId="13" fillId="0" borderId="0" xfId="4" applyFont="1" applyFill="1" applyAlignment="1">
      <alignment horizontal="left" vertical="center"/>
    </xf>
    <xf numFmtId="0" fontId="14" fillId="0" borderId="0" xfId="0" applyFont="1"/>
    <xf numFmtId="0" fontId="13" fillId="3" borderId="0" xfId="4" applyFont="1" applyFill="1" applyAlignment="1">
      <alignment horizontal="left"/>
    </xf>
    <xf numFmtId="0" fontId="14" fillId="3" borderId="0" xfId="0" applyFont="1" applyFill="1" applyAlignment="1">
      <alignment horizontal="left"/>
    </xf>
    <xf numFmtId="0" fontId="0" fillId="3" borderId="0" xfId="0" applyFill="1"/>
    <xf numFmtId="0" fontId="14" fillId="0" borderId="0" xfId="6" applyFont="1" applyProtection="1">
      <alignment vertical="center"/>
    </xf>
    <xf numFmtId="0" fontId="17" fillId="0" borderId="0" xfId="0" applyFont="1"/>
    <xf numFmtId="0" fontId="19" fillId="0" borderId="0" xfId="0" applyFont="1" applyAlignment="1">
      <alignment vertical="center" wrapText="1"/>
    </xf>
    <xf numFmtId="0" fontId="19" fillId="0" borderId="0" xfId="0" applyFont="1" applyAlignment="1">
      <alignment horizontal="left" vertical="center" wrapText="1"/>
    </xf>
    <xf numFmtId="0" fontId="14" fillId="0" borderId="0" xfId="0" applyFont="1" applyAlignment="1">
      <alignment horizontal="left"/>
    </xf>
    <xf numFmtId="0" fontId="20" fillId="0" borderId="0" xfId="0" applyFont="1"/>
    <xf numFmtId="0" fontId="22" fillId="0" borderId="0" xfId="0" applyFont="1" applyAlignment="1">
      <alignment vertical="center" wrapText="1"/>
    </xf>
    <xf numFmtId="0" fontId="22" fillId="0" borderId="0" xfId="0" applyFont="1" applyAlignment="1">
      <alignment horizontal="justify" vertical="center" wrapText="1"/>
    </xf>
    <xf numFmtId="0" fontId="19" fillId="0" borderId="0" xfId="0" applyFont="1" applyAlignment="1">
      <alignment horizontal="justify" vertical="center" wrapText="1"/>
    </xf>
    <xf numFmtId="0" fontId="23" fillId="0" borderId="0" xfId="0" applyFont="1"/>
    <xf numFmtId="0" fontId="20" fillId="0" borderId="0" xfId="0" applyFont="1" applyAlignment="1">
      <alignment horizontal="left"/>
    </xf>
    <xf numFmtId="0" fontId="22" fillId="0" borderId="0" xfId="0" applyFont="1" applyAlignment="1">
      <alignment horizontal="left" vertical="center" wrapText="1"/>
    </xf>
    <xf numFmtId="0" fontId="17" fillId="0" borderId="0" xfId="0" applyFont="1" applyAlignment="1">
      <alignment horizontal="left"/>
    </xf>
    <xf numFmtId="0" fontId="20" fillId="0" borderId="0" xfId="0" applyFont="1" applyAlignment="1">
      <alignment vertical="top"/>
    </xf>
    <xf numFmtId="41" fontId="17" fillId="4" borderId="0" xfId="1" applyFont="1" applyFill="1"/>
    <xf numFmtId="41" fontId="22" fillId="0" borderId="0" xfId="1" applyFont="1" applyBorder="1" applyAlignment="1">
      <alignment horizontal="center" vertical="center" wrapText="1"/>
    </xf>
    <xf numFmtId="0" fontId="28" fillId="0" borderId="0" xfId="8" applyFont="1" applyAlignment="1">
      <alignment horizontal="left"/>
    </xf>
    <xf numFmtId="11" fontId="17" fillId="0" borderId="0" xfId="0" applyNumberFormat="1" applyFont="1"/>
    <xf numFmtId="0" fontId="17" fillId="0" borderId="0" xfId="0" applyFont="1" applyAlignment="1">
      <alignment horizontal="center"/>
    </xf>
    <xf numFmtId="0" fontId="17" fillId="0" borderId="0" xfId="0" applyFont="1" applyAlignment="1">
      <alignment vertical="center"/>
    </xf>
    <xf numFmtId="0" fontId="17" fillId="0" borderId="0" xfId="0" applyFont="1" applyAlignment="1">
      <alignment horizontal="left" vertical="top"/>
    </xf>
    <xf numFmtId="3" fontId="17" fillId="0" borderId="0" xfId="0" applyNumberFormat="1" applyFont="1"/>
    <xf numFmtId="3" fontId="17" fillId="0" borderId="0" xfId="0" applyNumberFormat="1" applyFont="1" applyAlignment="1">
      <alignment horizontal="left" vertical="top"/>
    </xf>
    <xf numFmtId="0" fontId="24" fillId="0" borderId="0" xfId="0" applyFont="1"/>
    <xf numFmtId="0" fontId="24" fillId="0" borderId="0" xfId="0" applyFont="1" applyAlignment="1">
      <alignment horizontal="left"/>
    </xf>
    <xf numFmtId="3" fontId="24" fillId="0" borderId="0" xfId="0" applyNumberFormat="1" applyFont="1"/>
    <xf numFmtId="3" fontId="30" fillId="0" borderId="0" xfId="0" applyNumberFormat="1" applyFont="1"/>
    <xf numFmtId="4" fontId="17" fillId="0" borderId="0" xfId="0" applyNumberFormat="1" applyFont="1"/>
    <xf numFmtId="3" fontId="31" fillId="0" borderId="0" xfId="0" applyNumberFormat="1" applyFont="1"/>
    <xf numFmtId="0" fontId="17" fillId="4" borderId="0" xfId="0" applyFont="1" applyFill="1"/>
    <xf numFmtId="0" fontId="17" fillId="4" borderId="0" xfId="0" applyFont="1" applyFill="1" applyAlignment="1">
      <alignment horizontal="left" vertical="top"/>
    </xf>
    <xf numFmtId="0" fontId="32" fillId="0" borderId="0" xfId="10" applyFont="1" applyFill="1" applyAlignment="1">
      <alignment horizontal="center" vertical="center"/>
    </xf>
    <xf numFmtId="0" fontId="29" fillId="0" borderId="0" xfId="0" applyFont="1" applyAlignment="1">
      <alignment vertical="center"/>
    </xf>
    <xf numFmtId="9" fontId="17" fillId="0" borderId="0" xfId="0" applyNumberFormat="1" applyFont="1"/>
    <xf numFmtId="0" fontId="17" fillId="4" borderId="0" xfId="0" applyFont="1" applyFill="1" applyAlignment="1">
      <alignment horizontal="center"/>
    </xf>
    <xf numFmtId="0" fontId="0" fillId="4" borderId="0" xfId="0" applyFill="1"/>
    <xf numFmtId="0" fontId="20" fillId="0" borderId="0" xfId="0" applyFont="1" applyAlignment="1">
      <alignment vertical="center"/>
    </xf>
    <xf numFmtId="0" fontId="6" fillId="4" borderId="0" xfId="0" applyFont="1" applyFill="1"/>
    <xf numFmtId="3" fontId="21" fillId="4" borderId="0" xfId="0" applyNumberFormat="1" applyFont="1" applyFill="1" applyAlignment="1">
      <alignment vertical="top"/>
    </xf>
    <xf numFmtId="0" fontId="21" fillId="4" borderId="0" xfId="0" applyFont="1" applyFill="1"/>
    <xf numFmtId="0" fontId="20" fillId="4" borderId="0" xfId="0" applyFont="1" applyFill="1"/>
    <xf numFmtId="3" fontId="21" fillId="4" borderId="0" xfId="0" applyNumberFormat="1" applyFont="1" applyFill="1"/>
    <xf numFmtId="0" fontId="35" fillId="4" borderId="0" xfId="0" applyFont="1" applyFill="1"/>
    <xf numFmtId="3" fontId="20" fillId="4" borderId="0" xfId="0" applyNumberFormat="1" applyFont="1" applyFill="1" applyAlignment="1">
      <alignment vertical="top"/>
    </xf>
    <xf numFmtId="49" fontId="0" fillId="0" borderId="0" xfId="0" applyNumberFormat="1"/>
    <xf numFmtId="0" fontId="15" fillId="0" borderId="0" xfId="0" applyFont="1" applyAlignment="1">
      <alignment vertical="center"/>
    </xf>
    <xf numFmtId="0" fontId="21" fillId="0" borderId="0" xfId="0" applyFont="1" applyAlignment="1">
      <alignment vertical="center"/>
    </xf>
    <xf numFmtId="0" fontId="17" fillId="0" borderId="0" xfId="0" applyFont="1" applyAlignment="1">
      <alignment horizontal="left" vertical="center"/>
    </xf>
    <xf numFmtId="0" fontId="5" fillId="4" borderId="0" xfId="0" applyFont="1" applyFill="1"/>
    <xf numFmtId="0" fontId="32" fillId="4" borderId="0" xfId="5" applyFont="1" applyFill="1" applyBorder="1"/>
    <xf numFmtId="0" fontId="32" fillId="4" borderId="0" xfId="5" applyFont="1" applyFill="1" applyBorder="1" applyAlignment="1">
      <alignment horizontal="right"/>
    </xf>
    <xf numFmtId="0" fontId="38" fillId="4" borderId="0" xfId="0" applyFont="1" applyFill="1"/>
    <xf numFmtId="0" fontId="0" fillId="0" borderId="0" xfId="0" applyAlignment="1">
      <alignment horizontal="left"/>
    </xf>
    <xf numFmtId="0" fontId="14" fillId="0" borderId="0" xfId="0" applyFont="1" applyAlignment="1">
      <alignment horizontal="center"/>
    </xf>
    <xf numFmtId="41" fontId="22" fillId="0" borderId="0" xfId="16" applyFont="1" applyBorder="1" applyAlignment="1">
      <alignment horizontal="right" vertical="center" wrapText="1"/>
    </xf>
    <xf numFmtId="41" fontId="17" fillId="4" borderId="0" xfId="16" applyFont="1" applyFill="1" applyAlignment="1">
      <alignment horizontal="right"/>
    </xf>
    <xf numFmtId="164" fontId="22" fillId="0" borderId="0" xfId="2" applyNumberFormat="1" applyFont="1" applyBorder="1" applyAlignment="1">
      <alignment horizontal="right" vertical="center" wrapText="1"/>
    </xf>
    <xf numFmtId="9" fontId="22" fillId="0" borderId="0" xfId="2" applyFont="1" applyBorder="1" applyAlignment="1">
      <alignment horizontal="right" vertical="center" wrapText="1"/>
    </xf>
    <xf numFmtId="0" fontId="15" fillId="0" borderId="0" xfId="0" applyFont="1" applyAlignment="1">
      <alignment horizontal="left"/>
    </xf>
    <xf numFmtId="0" fontId="0" fillId="4" borderId="0" xfId="0" applyFill="1" applyAlignment="1">
      <alignment horizontal="center"/>
    </xf>
    <xf numFmtId="41" fontId="22" fillId="0" borderId="0" xfId="1" applyFont="1" applyBorder="1" applyAlignment="1">
      <alignment horizontal="right" vertical="center" wrapText="1"/>
    </xf>
    <xf numFmtId="0" fontId="2" fillId="4" borderId="0" xfId="0" applyFont="1" applyFill="1"/>
    <xf numFmtId="0" fontId="18" fillId="0" borderId="0" xfId="0" applyFont="1" applyAlignment="1">
      <alignment vertical="center"/>
    </xf>
    <xf numFmtId="0" fontId="21" fillId="0" borderId="0" xfId="0" applyFont="1"/>
    <xf numFmtId="0" fontId="40" fillId="0" borderId="0" xfId="0" applyFont="1"/>
    <xf numFmtId="0" fontId="41" fillId="0" borderId="0" xfId="0" applyFont="1" applyAlignment="1">
      <alignment vertical="center"/>
    </xf>
    <xf numFmtId="0" fontId="42" fillId="0" borderId="0" xfId="0" applyFont="1" applyAlignment="1">
      <alignment horizontal="center" vertical="center" wrapText="1"/>
    </xf>
    <xf numFmtId="0" fontId="42" fillId="0" borderId="0" xfId="0" applyFont="1" applyAlignment="1">
      <alignment horizontal="center" vertical="center"/>
    </xf>
    <xf numFmtId="41" fontId="0" fillId="0" borderId="0" xfId="1" applyFont="1" applyBorder="1"/>
    <xf numFmtId="164" fontId="17" fillId="4" borderId="0" xfId="1" applyNumberFormat="1" applyFont="1" applyFill="1"/>
    <xf numFmtId="0" fontId="45" fillId="3" borderId="17" xfId="0" applyFont="1" applyFill="1" applyBorder="1" applyAlignment="1">
      <alignment vertical="center"/>
    </xf>
    <xf numFmtId="0" fontId="46" fillId="3" borderId="17" xfId="0" applyFont="1" applyFill="1" applyBorder="1" applyAlignment="1">
      <alignment vertical="center"/>
    </xf>
    <xf numFmtId="0" fontId="45" fillId="3" borderId="17" xfId="0" applyFont="1" applyFill="1" applyBorder="1" applyAlignment="1">
      <alignment horizontal="center" vertical="center"/>
    </xf>
    <xf numFmtId="0" fontId="46" fillId="3" borderId="0" xfId="0" applyFont="1" applyFill="1" applyAlignment="1">
      <alignment vertical="center"/>
    </xf>
    <xf numFmtId="0" fontId="47" fillId="3" borderId="0" xfId="4" applyFont="1" applyFill="1" applyAlignment="1">
      <alignment horizontal="left" vertical="center"/>
    </xf>
    <xf numFmtId="0" fontId="45" fillId="3" borderId="0" xfId="0" applyFont="1" applyFill="1" applyAlignment="1">
      <alignment vertical="center"/>
    </xf>
    <xf numFmtId="0" fontId="45" fillId="3" borderId="0" xfId="0" applyFont="1" applyFill="1" applyAlignment="1">
      <alignment horizontal="center" vertical="center"/>
    </xf>
    <xf numFmtId="0" fontId="48" fillId="0" borderId="0" xfId="0" applyFont="1"/>
    <xf numFmtId="0" fontId="48" fillId="3" borderId="0" xfId="0" applyFont="1" applyFill="1"/>
    <xf numFmtId="0" fontId="15" fillId="3" borderId="0" xfId="0" applyFont="1" applyFill="1"/>
    <xf numFmtId="0" fontId="15" fillId="0" borderId="0" xfId="0" applyFont="1"/>
    <xf numFmtId="0" fontId="32" fillId="8" borderId="0" xfId="10" applyFont="1" applyFill="1" applyAlignment="1">
      <alignment horizontal="center" vertical="center"/>
    </xf>
    <xf numFmtId="0" fontId="50" fillId="0" borderId="0" xfId="0" applyFont="1"/>
    <xf numFmtId="0" fontId="50" fillId="0" borderId="0" xfId="0" applyFont="1" applyAlignment="1">
      <alignment horizontal="left"/>
    </xf>
    <xf numFmtId="0" fontId="50" fillId="0" borderId="0" xfId="0" applyFont="1" applyAlignment="1">
      <alignment horizontal="center"/>
    </xf>
    <xf numFmtId="0" fontId="52" fillId="8" borderId="0" xfId="10" applyFont="1" applyFill="1" applyAlignment="1">
      <alignment horizontal="center" vertical="center"/>
    </xf>
    <xf numFmtId="0" fontId="50" fillId="0" borderId="0" xfId="0" applyFont="1" applyAlignment="1">
      <alignment horizontal="left" vertical="center" wrapText="1"/>
    </xf>
    <xf numFmtId="0" fontId="50" fillId="0" borderId="0" xfId="0" applyFont="1" applyAlignment="1">
      <alignment vertical="center" wrapText="1"/>
    </xf>
    <xf numFmtId="41" fontId="49" fillId="0" borderId="0" xfId="1" applyFont="1" applyBorder="1" applyAlignment="1">
      <alignment vertical="center" wrapText="1"/>
    </xf>
    <xf numFmtId="0" fontId="50" fillId="0" borderId="0" xfId="0" applyFont="1" applyAlignment="1">
      <alignment horizontal="left" vertical="center" wrapText="1" indent="1"/>
    </xf>
    <xf numFmtId="41" fontId="50" fillId="0" borderId="0" xfId="1" applyFont="1" applyBorder="1" applyAlignment="1">
      <alignment vertical="center" wrapText="1"/>
    </xf>
    <xf numFmtId="41" fontId="49" fillId="0" borderId="0" xfId="1" applyFont="1" applyFill="1" applyBorder="1" applyAlignment="1">
      <alignment vertical="center" wrapText="1"/>
    </xf>
    <xf numFmtId="0" fontId="50" fillId="0" borderId="18" xfId="0" applyFont="1" applyBorder="1" applyAlignment="1">
      <alignment vertical="center" wrapText="1"/>
    </xf>
    <xf numFmtId="0" fontId="37" fillId="0" borderId="20" xfId="0" applyFont="1" applyBorder="1"/>
    <xf numFmtId="41" fontId="37" fillId="4" borderId="20" xfId="16" applyFont="1" applyFill="1" applyBorder="1" applyAlignment="1">
      <alignment vertical="top"/>
    </xf>
    <xf numFmtId="41" fontId="37" fillId="4" borderId="20" xfId="1" applyFont="1" applyFill="1" applyBorder="1" applyAlignment="1">
      <alignment vertical="top"/>
    </xf>
    <xf numFmtId="0" fontId="15" fillId="0" borderId="21" xfId="0" applyFont="1" applyBorder="1" applyAlignment="1">
      <alignment horizontal="left"/>
    </xf>
    <xf numFmtId="0" fontId="15" fillId="0" borderId="21" xfId="0" applyFont="1" applyBorder="1"/>
    <xf numFmtId="0" fontId="50" fillId="0" borderId="18" xfId="0" applyFont="1" applyBorder="1" applyAlignment="1">
      <alignment horizontal="left" vertical="center" wrapText="1"/>
    </xf>
    <xf numFmtId="0" fontId="37" fillId="0" borderId="20" xfId="0" applyFont="1" applyBorder="1" applyAlignment="1">
      <alignment horizontal="left"/>
    </xf>
    <xf numFmtId="0" fontId="37" fillId="0" borderId="0" xfId="0" applyFont="1"/>
    <xf numFmtId="0" fontId="15" fillId="0" borderId="0" xfId="0" applyFont="1" applyAlignment="1">
      <alignment horizontal="center"/>
    </xf>
    <xf numFmtId="0" fontId="37" fillId="0" borderId="0" xfId="0" applyFont="1" applyAlignment="1">
      <alignment vertical="top"/>
    </xf>
    <xf numFmtId="0" fontId="21" fillId="0" borderId="0" xfId="0" applyFont="1" applyAlignment="1">
      <alignment vertical="top"/>
    </xf>
    <xf numFmtId="1" fontId="21" fillId="0" borderId="0" xfId="0" applyNumberFormat="1" applyFont="1" applyAlignment="1">
      <alignment horizontal="left" vertical="top"/>
    </xf>
    <xf numFmtId="164" fontId="21" fillId="0" borderId="0" xfId="0" applyNumberFormat="1" applyFont="1"/>
    <xf numFmtId="3" fontId="21" fillId="0" borderId="0" xfId="0" applyNumberFormat="1" applyFont="1"/>
    <xf numFmtId="0" fontId="21" fillId="0" borderId="0" xfId="8" applyFont="1"/>
    <xf numFmtId="0" fontId="21" fillId="4" borderId="0" xfId="8" applyFont="1" applyFill="1"/>
    <xf numFmtId="0" fontId="21" fillId="0" borderId="0" xfId="8" applyFont="1" applyAlignment="1">
      <alignment horizontal="left"/>
    </xf>
    <xf numFmtId="0" fontId="50" fillId="0" borderId="0" xfId="8" applyFont="1" applyAlignment="1">
      <alignment horizontal="center" vertical="center" wrapText="1"/>
    </xf>
    <xf numFmtId="0" fontId="21" fillId="4" borderId="0" xfId="8" applyFont="1" applyFill="1" applyAlignment="1">
      <alignment horizontal="left"/>
    </xf>
    <xf numFmtId="0" fontId="15" fillId="4" borderId="0" xfId="0" applyFont="1" applyFill="1" applyAlignment="1">
      <alignment horizontal="left"/>
    </xf>
    <xf numFmtId="0" fontId="50" fillId="0" borderId="0" xfId="8" applyFont="1" applyAlignment="1">
      <alignment horizontal="left" vertical="center"/>
    </xf>
    <xf numFmtId="0" fontId="50" fillId="0" borderId="0" xfId="8" applyFont="1" applyAlignment="1">
      <alignment horizontal="justify" vertical="center"/>
    </xf>
    <xf numFmtId="41" fontId="50" fillId="0" borderId="0" xfId="1" applyFont="1" applyFill="1" applyBorder="1" applyAlignment="1">
      <alignment vertical="center"/>
    </xf>
    <xf numFmtId="0" fontId="50" fillId="0" borderId="0" xfId="8" applyFont="1" applyAlignment="1">
      <alignment vertical="center" wrapText="1"/>
    </xf>
    <xf numFmtId="0" fontId="21" fillId="0" borderId="0" xfId="8" applyFont="1" applyAlignment="1">
      <alignment vertical="center"/>
    </xf>
    <xf numFmtId="0" fontId="15" fillId="4" borderId="0" xfId="0" applyFont="1" applyFill="1"/>
    <xf numFmtId="41" fontId="50" fillId="0" borderId="0" xfId="1" applyFont="1" applyFill="1" applyAlignment="1">
      <alignment vertical="center"/>
    </xf>
    <xf numFmtId="0" fontId="50" fillId="0" borderId="0" xfId="8" applyFont="1" applyAlignment="1">
      <alignment horizontal="justify" vertical="center" wrapText="1"/>
    </xf>
    <xf numFmtId="0" fontId="27" fillId="4" borderId="0" xfId="8" applyFont="1" applyFill="1" applyAlignment="1">
      <alignment wrapText="1"/>
    </xf>
    <xf numFmtId="0" fontId="50" fillId="0" borderId="0" xfId="8" applyFont="1" applyAlignment="1">
      <alignment vertical="center"/>
    </xf>
    <xf numFmtId="41" fontId="50" fillId="0" borderId="0" xfId="1" applyFont="1" applyAlignment="1">
      <alignment vertical="center"/>
    </xf>
    <xf numFmtId="0" fontId="49" fillId="0" borderId="0" xfId="8" applyFont="1" applyAlignment="1">
      <alignment vertical="center"/>
    </xf>
    <xf numFmtId="164" fontId="50" fillId="0" borderId="0" xfId="2" applyNumberFormat="1" applyFont="1" applyFill="1" applyBorder="1" applyAlignment="1">
      <alignment vertical="center"/>
    </xf>
    <xf numFmtId="9" fontId="50" fillId="0" borderId="0" xfId="2" applyFont="1" applyFill="1" applyBorder="1" applyAlignment="1">
      <alignment vertical="center" wrapText="1"/>
    </xf>
    <xf numFmtId="0" fontId="50" fillId="0" borderId="0" xfId="8" applyFont="1" applyAlignment="1">
      <alignment horizontal="left" vertical="center" wrapText="1" indent="1"/>
    </xf>
    <xf numFmtId="41" fontId="50" fillId="0" borderId="0" xfId="1" applyFont="1" applyFill="1" applyBorder="1" applyAlignment="1">
      <alignment horizontal="center" vertical="center"/>
    </xf>
    <xf numFmtId="0" fontId="21" fillId="0" borderId="0" xfId="8" applyFont="1" applyAlignment="1">
      <alignment horizontal="left" vertical="center"/>
    </xf>
    <xf numFmtId="0" fontId="50" fillId="0" borderId="0" xfId="8" applyFont="1" applyAlignment="1">
      <alignment horizontal="left"/>
    </xf>
    <xf numFmtId="0" fontId="55" fillId="10" borderId="0" xfId="3" applyFont="1" applyFill="1" applyBorder="1" applyAlignment="1">
      <alignment horizontal="center" wrapText="1"/>
    </xf>
    <xf numFmtId="1" fontId="37" fillId="0" borderId="19" xfId="0" applyNumberFormat="1" applyFont="1" applyBorder="1" applyAlignment="1">
      <alignment horizontal="left" vertical="center"/>
    </xf>
    <xf numFmtId="1" fontId="37" fillId="0" borderId="20" xfId="0" applyNumberFormat="1" applyFont="1" applyBorder="1" applyAlignment="1">
      <alignment horizontal="left" vertical="center"/>
    </xf>
    <xf numFmtId="1" fontId="37" fillId="0" borderId="21" xfId="0" applyNumberFormat="1" applyFont="1" applyBorder="1" applyAlignment="1">
      <alignment horizontal="left" vertical="center"/>
    </xf>
    <xf numFmtId="0" fontId="37" fillId="0" borderId="21" xfId="0" applyFont="1" applyBorder="1" applyAlignment="1">
      <alignment vertical="top"/>
    </xf>
    <xf numFmtId="41" fontId="37" fillId="4" borderId="0" xfId="1" applyFont="1" applyFill="1" applyBorder="1" applyAlignment="1">
      <alignment vertical="top"/>
    </xf>
    <xf numFmtId="41" fontId="50" fillId="0" borderId="18" xfId="1" applyFont="1" applyFill="1" applyBorder="1" applyAlignment="1">
      <alignment vertical="center"/>
    </xf>
    <xf numFmtId="3" fontId="37" fillId="4" borderId="20" xfId="0" applyNumberFormat="1" applyFont="1" applyFill="1" applyBorder="1" applyAlignment="1">
      <alignment vertical="top"/>
    </xf>
    <xf numFmtId="0" fontId="50" fillId="0" borderId="18" xfId="8" applyFont="1" applyBorder="1" applyAlignment="1">
      <alignment horizontal="justify" vertical="center" wrapText="1"/>
    </xf>
    <xf numFmtId="0" fontId="50" fillId="0" borderId="18" xfId="8" applyFont="1" applyBorder="1" applyAlignment="1">
      <alignment horizontal="center" vertical="center" wrapText="1"/>
    </xf>
    <xf numFmtId="0" fontId="37" fillId="0" borderId="20" xfId="0" applyFont="1" applyBorder="1" applyAlignment="1">
      <alignment vertical="top"/>
    </xf>
    <xf numFmtId="3" fontId="37" fillId="4" borderId="0" xfId="0" applyNumberFormat="1" applyFont="1" applyFill="1" applyAlignment="1">
      <alignment vertical="top"/>
    </xf>
    <xf numFmtId="3" fontId="37" fillId="4" borderId="21" xfId="0" applyNumberFormat="1" applyFont="1" applyFill="1" applyBorder="1" applyAlignment="1">
      <alignment vertical="top"/>
    </xf>
    <xf numFmtId="0" fontId="50" fillId="0" borderId="18" xfId="8" applyFont="1" applyBorder="1" applyAlignment="1">
      <alignment horizontal="left" vertical="center"/>
    </xf>
    <xf numFmtId="0" fontId="50" fillId="0" borderId="18" xfId="8" applyFont="1" applyBorder="1" applyAlignment="1">
      <alignment vertical="center" wrapText="1"/>
    </xf>
    <xf numFmtId="0" fontId="50" fillId="0" borderId="18" xfId="8" applyFont="1" applyBorder="1" applyAlignment="1">
      <alignment vertical="center"/>
    </xf>
    <xf numFmtId="1" fontId="37" fillId="0" borderId="0" xfId="0" applyNumberFormat="1" applyFont="1" applyAlignment="1">
      <alignment horizontal="left" vertical="center"/>
    </xf>
    <xf numFmtId="1" fontId="37" fillId="0" borderId="22" xfId="0" applyNumberFormat="1" applyFont="1" applyBorder="1" applyAlignment="1">
      <alignment horizontal="left" vertical="center"/>
    </xf>
    <xf numFmtId="41" fontId="37" fillId="4" borderId="21" xfId="1" applyFont="1" applyFill="1" applyBorder="1" applyAlignment="1">
      <alignment vertical="top"/>
    </xf>
    <xf numFmtId="0" fontId="49" fillId="0" borderId="18" xfId="8" applyFont="1" applyBorder="1" applyAlignment="1">
      <alignment vertical="center"/>
    </xf>
    <xf numFmtId="1" fontId="21" fillId="0" borderId="0" xfId="0" applyNumberFormat="1" applyFont="1" applyAlignment="1">
      <alignment horizontal="left" vertical="center"/>
    </xf>
    <xf numFmtId="164" fontId="21" fillId="4" borderId="0" xfId="0" applyNumberFormat="1" applyFont="1" applyFill="1" applyAlignment="1">
      <alignment vertical="top"/>
    </xf>
    <xf numFmtId="1" fontId="21" fillId="0" borderId="0" xfId="0" applyNumberFormat="1" applyFont="1" applyAlignment="1">
      <alignment horizontal="left"/>
    </xf>
    <xf numFmtId="41" fontId="21" fillId="4" borderId="0" xfId="1" applyFont="1" applyFill="1" applyBorder="1" applyAlignment="1">
      <alignment vertical="top"/>
    </xf>
    <xf numFmtId="3" fontId="21" fillId="4" borderId="0" xfId="0" applyNumberFormat="1" applyFont="1" applyFill="1" applyAlignment="1">
      <alignment horizontal="center" vertical="top"/>
    </xf>
    <xf numFmtId="1" fontId="21" fillId="0" borderId="18" xfId="0" applyNumberFormat="1" applyFont="1" applyBorder="1" applyAlignment="1">
      <alignment horizontal="left" vertical="center"/>
    </xf>
    <xf numFmtId="0" fontId="21" fillId="0" borderId="18" xfId="0" applyFont="1" applyBorder="1" applyAlignment="1">
      <alignment vertical="top"/>
    </xf>
    <xf numFmtId="3" fontId="21" fillId="4" borderId="18" xfId="0" applyNumberFormat="1" applyFont="1" applyFill="1" applyBorder="1" applyAlignment="1">
      <alignment vertical="top"/>
    </xf>
    <xf numFmtId="0" fontId="50" fillId="0" borderId="18" xfId="8" applyFont="1" applyBorder="1" applyAlignment="1">
      <alignment horizontal="justify" vertical="center"/>
    </xf>
    <xf numFmtId="0" fontId="37" fillId="0" borderId="0" xfId="0" applyFont="1" applyAlignment="1">
      <alignment horizontal="left"/>
    </xf>
    <xf numFmtId="0" fontId="21" fillId="0" borderId="0" xfId="0" applyFont="1" applyAlignment="1">
      <alignment horizontal="left"/>
    </xf>
    <xf numFmtId="49" fontId="21" fillId="0" borderId="0" xfId="0" applyNumberFormat="1" applyFont="1" applyAlignment="1">
      <alignment horizontal="center"/>
    </xf>
    <xf numFmtId="0" fontId="49" fillId="0" borderId="0" xfId="0" applyFont="1" applyAlignment="1">
      <alignment horizontal="left" vertical="center"/>
    </xf>
    <xf numFmtId="0" fontId="53" fillId="0" borderId="0" xfId="0" applyFont="1" applyAlignment="1">
      <alignment horizontal="right" vertical="center" wrapText="1"/>
    </xf>
    <xf numFmtId="3" fontId="21" fillId="4" borderId="0" xfId="0" applyNumberFormat="1" applyFont="1" applyFill="1" applyAlignment="1">
      <alignment horizontal="right" vertical="top" wrapText="1"/>
    </xf>
    <xf numFmtId="165" fontId="21" fillId="4" borderId="0" xfId="0" applyNumberFormat="1" applyFont="1" applyFill="1" applyAlignment="1">
      <alignment horizontal="right" vertical="top" wrapText="1"/>
    </xf>
    <xf numFmtId="0" fontId="53" fillId="4" borderId="0" xfId="0" applyFont="1" applyFill="1" applyAlignment="1">
      <alignment horizontal="right" vertical="top" wrapText="1"/>
    </xf>
    <xf numFmtId="0" fontId="21" fillId="0" borderId="0" xfId="0" applyFont="1" applyAlignment="1">
      <alignment vertical="center" wrapText="1"/>
    </xf>
    <xf numFmtId="0" fontId="21" fillId="0" borderId="0" xfId="0" applyFont="1" applyAlignment="1">
      <alignment horizontal="left" vertical="center" wrapText="1" indent="1"/>
    </xf>
    <xf numFmtId="11" fontId="21" fillId="0" borderId="0" xfId="0" applyNumberFormat="1" applyFont="1"/>
    <xf numFmtId="0" fontId="21" fillId="0" borderId="0" xfId="0" applyFont="1" applyAlignment="1">
      <alignment horizontal="left" vertical="center"/>
    </xf>
    <xf numFmtId="3" fontId="21" fillId="4" borderId="0" xfId="0" applyNumberFormat="1" applyFont="1" applyFill="1" applyAlignment="1">
      <alignment horizontal="right" vertical="center" wrapText="1"/>
    </xf>
    <xf numFmtId="0" fontId="53" fillId="4" borderId="0" xfId="0" applyFont="1" applyFill="1" applyAlignment="1">
      <alignment horizontal="right" vertical="center" wrapText="1"/>
    </xf>
    <xf numFmtId="0" fontId="50" fillId="4" borderId="0" xfId="8" applyFont="1" applyFill="1" applyAlignment="1">
      <alignment horizontal="right" vertical="center" wrapText="1"/>
    </xf>
    <xf numFmtId="0" fontId="55" fillId="9" borderId="18" xfId="0" applyFont="1" applyFill="1" applyBorder="1" applyAlignment="1">
      <alignment horizontal="center"/>
    </xf>
    <xf numFmtId="3" fontId="21" fillId="4" borderId="18" xfId="0" applyNumberFormat="1" applyFont="1" applyFill="1" applyBorder="1" applyAlignment="1">
      <alignment horizontal="right" vertical="top" wrapText="1"/>
    </xf>
    <xf numFmtId="165" fontId="21" fillId="4" borderId="18" xfId="0" applyNumberFormat="1" applyFont="1" applyFill="1" applyBorder="1" applyAlignment="1">
      <alignment horizontal="right" vertical="top" wrapText="1"/>
    </xf>
    <xf numFmtId="0" fontId="21" fillId="0" borderId="21" xfId="0" applyFont="1" applyBorder="1" applyAlignment="1">
      <alignment horizontal="left" vertical="center"/>
    </xf>
    <xf numFmtId="0" fontId="53" fillId="4" borderId="21" xfId="0" applyFont="1" applyFill="1" applyBorder="1" applyAlignment="1">
      <alignment horizontal="right" vertical="center" wrapText="1"/>
    </xf>
    <xf numFmtId="0" fontId="21" fillId="0" borderId="18" xfId="0" applyFont="1" applyBorder="1" applyAlignment="1">
      <alignment vertical="center" wrapText="1"/>
    </xf>
    <xf numFmtId="0" fontId="21" fillId="0" borderId="21" xfId="0" applyFont="1" applyBorder="1"/>
    <xf numFmtId="0" fontId="21" fillId="0" borderId="18" xfId="0" applyFont="1" applyBorder="1" applyAlignment="1">
      <alignment horizontal="left" vertical="center"/>
    </xf>
    <xf numFmtId="0" fontId="37" fillId="0" borderId="0" xfId="0" applyFont="1" applyAlignment="1">
      <alignment horizontal="left" vertical="center"/>
    </xf>
    <xf numFmtId="0" fontId="37" fillId="0" borderId="20" xfId="0" applyFont="1" applyBorder="1" applyAlignment="1">
      <alignment horizontal="left" vertical="center"/>
    </xf>
    <xf numFmtId="0" fontId="39" fillId="9" borderId="0" xfId="5" applyFont="1" applyFill="1" applyBorder="1"/>
    <xf numFmtId="0" fontId="32" fillId="9" borderId="0" xfId="5" applyFont="1" applyFill="1" applyBorder="1" applyAlignment="1">
      <alignment horizontal="right"/>
    </xf>
    <xf numFmtId="0" fontId="51" fillId="10" borderId="0" xfId="3" applyFont="1" applyFill="1" applyBorder="1"/>
    <xf numFmtId="0" fontId="51" fillId="10" borderId="20" xfId="3" applyFont="1" applyFill="1" applyBorder="1" applyAlignment="1">
      <alignment horizontal="right" vertical="center" wrapText="1"/>
    </xf>
    <xf numFmtId="0" fontId="51" fillId="10" borderId="0" xfId="3" applyFont="1" applyFill="1" applyBorder="1" applyAlignment="1">
      <alignment horizontal="right" vertical="center" wrapText="1"/>
    </xf>
    <xf numFmtId="0" fontId="51" fillId="10" borderId="0" xfId="3" applyFont="1" applyFill="1" applyBorder="1" applyAlignment="1">
      <alignment horizontal="left"/>
    </xf>
    <xf numFmtId="0" fontId="55" fillId="9" borderId="0" xfId="0" applyFont="1" applyFill="1" applyAlignment="1">
      <alignment horizontal="center"/>
    </xf>
    <xf numFmtId="0" fontId="55" fillId="9" borderId="0" xfId="0" applyFont="1" applyFill="1" applyAlignment="1">
      <alignment horizontal="center" vertical="center" wrapText="1"/>
    </xf>
    <xf numFmtId="0" fontId="55" fillId="9" borderId="0" xfId="0" applyFont="1" applyFill="1" applyAlignment="1">
      <alignment vertical="center" wrapText="1"/>
    </xf>
    <xf numFmtId="0" fontId="55" fillId="9" borderId="0" xfId="0" applyFont="1" applyFill="1" applyAlignment="1">
      <alignment horizontal="right" wrapText="1"/>
    </xf>
    <xf numFmtId="0" fontId="55" fillId="9" borderId="1" xfId="0" applyFont="1" applyFill="1" applyBorder="1" applyAlignment="1">
      <alignment horizontal="right" wrapText="1"/>
    </xf>
    <xf numFmtId="0" fontId="55" fillId="9" borderId="18" xfId="0" applyFont="1" applyFill="1" applyBorder="1" applyAlignment="1">
      <alignment horizontal="right" wrapText="1"/>
    </xf>
    <xf numFmtId="0" fontId="55" fillId="9" borderId="18" xfId="0" applyFont="1" applyFill="1" applyBorder="1" applyAlignment="1">
      <alignment horizontal="center" vertical="center" wrapText="1"/>
    </xf>
    <xf numFmtId="49" fontId="49" fillId="0" borderId="0" xfId="0" applyNumberFormat="1" applyFont="1" applyAlignment="1">
      <alignment horizontal="left" vertical="center"/>
    </xf>
    <xf numFmtId="0" fontId="49" fillId="0" borderId="0" xfId="0" applyFont="1" applyAlignment="1">
      <alignment horizontal="left" vertical="center" wrapText="1"/>
    </xf>
    <xf numFmtId="0" fontId="53" fillId="0" borderId="21" xfId="0" applyFont="1" applyBorder="1" applyAlignment="1">
      <alignment horizontal="right" vertical="center" wrapText="1"/>
    </xf>
    <xf numFmtId="0" fontId="53" fillId="0" borderId="0" xfId="0" applyFont="1" applyAlignment="1">
      <alignment horizontal="center" vertical="center" wrapText="1"/>
    </xf>
    <xf numFmtId="164" fontId="21" fillId="4" borderId="0" xfId="2" applyNumberFormat="1" applyFont="1" applyFill="1" applyBorder="1" applyAlignment="1">
      <alignment horizontal="right" vertical="center" wrapText="1"/>
    </xf>
    <xf numFmtId="10" fontId="21" fillId="4" borderId="0" xfId="0" applyNumberFormat="1" applyFont="1" applyFill="1" applyAlignment="1">
      <alignment horizontal="right" vertical="center"/>
    </xf>
    <xf numFmtId="0" fontId="21" fillId="0" borderId="18" xfId="0" applyFont="1" applyBorder="1" applyAlignment="1">
      <alignment vertical="center"/>
    </xf>
    <xf numFmtId="3" fontId="21" fillId="4" borderId="18" xfId="0" applyNumberFormat="1" applyFont="1" applyFill="1" applyBorder="1" applyAlignment="1">
      <alignment horizontal="right" vertical="center" wrapText="1"/>
    </xf>
    <xf numFmtId="0" fontId="21" fillId="4" borderId="18" xfId="0" applyFont="1" applyFill="1" applyBorder="1" applyAlignment="1">
      <alignment horizontal="right" vertical="center" wrapText="1"/>
    </xf>
    <xf numFmtId="0" fontId="21" fillId="4" borderId="0" xfId="0" applyFont="1" applyFill="1" applyAlignment="1">
      <alignment horizontal="right" vertical="center" wrapText="1"/>
    </xf>
    <xf numFmtId="10" fontId="21" fillId="4" borderId="18" xfId="0" applyNumberFormat="1" applyFont="1" applyFill="1" applyBorder="1" applyAlignment="1">
      <alignment horizontal="right" vertical="center"/>
    </xf>
    <xf numFmtId="11" fontId="21" fillId="0" borderId="0" xfId="0" applyNumberFormat="1" applyFont="1" applyAlignment="1">
      <alignment vertical="center"/>
    </xf>
    <xf numFmtId="49" fontId="37" fillId="0" borderId="20" xfId="0" applyNumberFormat="1" applyFont="1" applyBorder="1" applyAlignment="1">
      <alignment horizontal="left" vertical="center"/>
    </xf>
    <xf numFmtId="0" fontId="37" fillId="0" borderId="20" xfId="0" applyFont="1" applyBorder="1" applyAlignment="1">
      <alignment vertical="center"/>
    </xf>
    <xf numFmtId="3" fontId="37" fillId="4" borderId="20" xfId="0" applyNumberFormat="1" applyFont="1" applyFill="1" applyBorder="1" applyAlignment="1">
      <alignment vertical="center"/>
    </xf>
    <xf numFmtId="0" fontId="37" fillId="4" borderId="0" xfId="0" applyFont="1" applyFill="1" applyAlignment="1">
      <alignment vertical="center"/>
    </xf>
    <xf numFmtId="0" fontId="37" fillId="4" borderId="20" xfId="0" applyFont="1" applyFill="1" applyBorder="1" applyAlignment="1">
      <alignment vertical="center"/>
    </xf>
    <xf numFmtId="0" fontId="37" fillId="4" borderId="21" xfId="0" applyFont="1" applyFill="1" applyBorder="1" applyAlignment="1">
      <alignment vertical="center"/>
    </xf>
    <xf numFmtId="3" fontId="37" fillId="4" borderId="21" xfId="0" applyNumberFormat="1" applyFont="1" applyFill="1" applyBorder="1" applyAlignment="1">
      <alignment vertical="center"/>
    </xf>
    <xf numFmtId="3" fontId="37" fillId="4" borderId="0" xfId="0" applyNumberFormat="1" applyFont="1" applyFill="1" applyAlignment="1">
      <alignment vertical="center"/>
    </xf>
    <xf numFmtId="10" fontId="37" fillId="4" borderId="0" xfId="2" applyNumberFormat="1" applyFont="1" applyFill="1" applyBorder="1" applyAlignment="1">
      <alignment vertical="center"/>
    </xf>
    <xf numFmtId="0" fontId="37" fillId="0" borderId="0" xfId="0" applyFont="1" applyAlignment="1">
      <alignment vertical="center"/>
    </xf>
    <xf numFmtId="11" fontId="37" fillId="0" borderId="0" xfId="0" applyNumberFormat="1" applyFont="1" applyAlignment="1">
      <alignment vertical="center"/>
    </xf>
    <xf numFmtId="0" fontId="55" fillId="9" borderId="0" xfId="0" applyFont="1" applyFill="1" applyAlignment="1">
      <alignment horizontal="center" wrapText="1"/>
    </xf>
    <xf numFmtId="49" fontId="21" fillId="0" borderId="0" xfId="0" applyNumberFormat="1" applyFont="1" applyAlignment="1">
      <alignment horizontal="left" vertical="center"/>
    </xf>
    <xf numFmtId="0" fontId="50" fillId="0" borderId="0" xfId="0" applyFont="1" applyAlignment="1">
      <alignment horizontal="left" vertical="center"/>
    </xf>
    <xf numFmtId="166" fontId="21" fillId="4" borderId="21" xfId="0" applyNumberFormat="1" applyFont="1" applyFill="1" applyBorder="1" applyAlignment="1">
      <alignment horizontal="left" vertical="center"/>
    </xf>
    <xf numFmtId="10" fontId="21" fillId="4" borderId="0" xfId="2" applyNumberFormat="1" applyFont="1" applyFill="1" applyAlignment="1">
      <alignment horizontal="right" vertical="center"/>
    </xf>
    <xf numFmtId="166" fontId="21" fillId="4" borderId="18" xfId="0" applyNumberFormat="1" applyFont="1" applyFill="1" applyBorder="1" applyAlignment="1">
      <alignment horizontal="left" vertical="center"/>
    </xf>
    <xf numFmtId="0" fontId="55" fillId="9" borderId="18" xfId="0" applyFont="1" applyFill="1" applyBorder="1" applyAlignment="1">
      <alignment horizontal="center" wrapText="1"/>
    </xf>
    <xf numFmtId="0" fontId="21" fillId="0" borderId="0" xfId="0" applyFont="1" applyAlignment="1">
      <alignment horizontal="right"/>
    </xf>
    <xf numFmtId="0" fontId="50" fillId="0" borderId="0" xfId="13" applyFont="1" applyAlignment="1">
      <alignment horizontal="left" vertical="center"/>
    </xf>
    <xf numFmtId="3" fontId="50" fillId="4" borderId="0" xfId="14" applyFont="1" applyFill="1" applyBorder="1">
      <alignment horizontal="right" vertical="center"/>
      <protection locked="0"/>
    </xf>
    <xf numFmtId="0" fontId="50" fillId="0" borderId="0" xfId="13" applyFont="1" applyAlignment="1">
      <alignment horizontal="left" vertical="top"/>
    </xf>
    <xf numFmtId="0" fontId="50" fillId="0" borderId="0" xfId="13" applyFont="1" applyAlignment="1">
      <alignment vertical="center" wrapText="1"/>
    </xf>
    <xf numFmtId="3" fontId="50" fillId="0" borderId="0" xfId="14" applyFont="1" applyFill="1" applyBorder="1">
      <alignment horizontal="right" vertical="center"/>
      <protection locked="0"/>
    </xf>
    <xf numFmtId="41" fontId="21" fillId="0" borderId="0" xfId="1" applyFont="1" applyFill="1" applyBorder="1"/>
    <xf numFmtId="0" fontId="50" fillId="0" borderId="0" xfId="13" applyFont="1">
      <alignment vertical="center"/>
    </xf>
    <xf numFmtId="3" fontId="21" fillId="0" borderId="0" xfId="0" applyNumberFormat="1" applyFont="1" applyAlignment="1">
      <alignment vertical="center"/>
    </xf>
    <xf numFmtId="0" fontId="55" fillId="9" borderId="0" xfId="0" applyFont="1" applyFill="1" applyAlignment="1">
      <alignment horizontal="left"/>
    </xf>
    <xf numFmtId="0" fontId="55" fillId="9" borderId="0" xfId="0" applyFont="1" applyFill="1"/>
    <xf numFmtId="0" fontId="55" fillId="9" borderId="0" xfId="0" applyFont="1" applyFill="1" applyAlignment="1">
      <alignment horizontal="right"/>
    </xf>
    <xf numFmtId="0" fontId="55" fillId="9" borderId="18" xfId="0" applyFont="1" applyFill="1" applyBorder="1" applyAlignment="1">
      <alignment horizontal="right"/>
    </xf>
    <xf numFmtId="0" fontId="50" fillId="0" borderId="18" xfId="13" applyFont="1" applyBorder="1" applyAlignment="1">
      <alignment horizontal="left" vertical="center"/>
    </xf>
    <xf numFmtId="0" fontId="50" fillId="0" borderId="18" xfId="13" applyFont="1" applyBorder="1">
      <alignment vertical="center"/>
    </xf>
    <xf numFmtId="3" fontId="50" fillId="4" borderId="18" xfId="14" applyFont="1" applyFill="1" applyBorder="1">
      <alignment horizontal="right" vertical="center"/>
      <protection locked="0"/>
    </xf>
    <xf numFmtId="3" fontId="49" fillId="4" borderId="20" xfId="14" applyFont="1" applyFill="1" applyBorder="1">
      <alignment horizontal="right" vertical="center"/>
      <protection locked="0"/>
    </xf>
    <xf numFmtId="0" fontId="49" fillId="0" borderId="20" xfId="13" applyFont="1" applyBorder="1">
      <alignment vertical="center"/>
    </xf>
    <xf numFmtId="0" fontId="50" fillId="0" borderId="20" xfId="13" applyFont="1" applyBorder="1" applyAlignment="1">
      <alignment horizontal="left" vertical="center"/>
    </xf>
    <xf numFmtId="0" fontId="49" fillId="0" borderId="0" xfId="13" applyFont="1" applyAlignment="1">
      <alignment horizontal="left" vertical="center"/>
    </xf>
    <xf numFmtId="0" fontId="49" fillId="0" borderId="0" xfId="13" applyFont="1">
      <alignment vertical="center"/>
    </xf>
    <xf numFmtId="3" fontId="50" fillId="0" borderId="0" xfId="14" applyFont="1" applyFill="1" applyBorder="1" applyAlignment="1">
      <alignment horizontal="center" vertical="center"/>
      <protection locked="0"/>
    </xf>
    <xf numFmtId="0" fontId="49" fillId="0" borderId="0" xfId="13" applyFont="1" applyAlignment="1">
      <alignment horizontal="right" vertical="center"/>
    </xf>
    <xf numFmtId="0" fontId="50" fillId="0" borderId="0" xfId="13" applyFont="1" applyAlignment="1">
      <alignment horizontal="left" vertical="center" wrapText="1"/>
    </xf>
    <xf numFmtId="0" fontId="50" fillId="0" borderId="0" xfId="13" applyFont="1" applyAlignment="1">
      <alignment vertical="top" wrapText="1"/>
    </xf>
    <xf numFmtId="3" fontId="50" fillId="4" borderId="0" xfId="14" applyFont="1" applyFill="1" applyBorder="1" applyAlignment="1">
      <alignment horizontal="right" vertical="top"/>
      <protection locked="0"/>
    </xf>
    <xf numFmtId="0" fontId="49" fillId="0" borderId="0" xfId="13" applyFont="1" applyAlignment="1">
      <alignment vertical="top" wrapText="1"/>
    </xf>
    <xf numFmtId="0" fontId="49" fillId="4" borderId="0" xfId="13" applyFont="1" applyFill="1" applyAlignment="1">
      <alignment horizontal="right" vertical="center"/>
    </xf>
    <xf numFmtId="0" fontId="21" fillId="0" borderId="0" xfId="0" applyFont="1" applyAlignment="1">
      <alignment horizontal="left" vertical="top"/>
    </xf>
    <xf numFmtId="0" fontId="49" fillId="0" borderId="0" xfId="13" applyFont="1" applyAlignment="1">
      <alignment horizontal="left" vertical="top"/>
    </xf>
    <xf numFmtId="0" fontId="50" fillId="0" borderId="0" xfId="13" applyFont="1" applyAlignment="1">
      <alignment horizontal="left" vertical="top" wrapText="1"/>
    </xf>
    <xf numFmtId="3" fontId="50" fillId="4" borderId="0" xfId="14" applyFont="1" applyFill="1" applyBorder="1" applyAlignment="1">
      <alignment horizontal="right" vertical="center" wrapText="1"/>
      <protection locked="0"/>
    </xf>
    <xf numFmtId="10" fontId="50" fillId="4" borderId="0" xfId="2" applyNumberFormat="1" applyFont="1" applyFill="1" applyBorder="1" applyAlignment="1" applyProtection="1">
      <alignment horizontal="right" vertical="center"/>
      <protection locked="0"/>
    </xf>
    <xf numFmtId="0" fontId="55" fillId="9" borderId="0" xfId="13" applyFont="1" applyFill="1" applyAlignment="1">
      <alignment horizontal="left" vertical="center"/>
    </xf>
    <xf numFmtId="0" fontId="55" fillId="9" borderId="0" xfId="13" applyFont="1" applyFill="1">
      <alignment vertical="center"/>
    </xf>
    <xf numFmtId="0" fontId="49" fillId="0" borderId="21" xfId="13" applyFont="1" applyBorder="1" applyAlignment="1">
      <alignment horizontal="right" vertical="center"/>
    </xf>
    <xf numFmtId="0" fontId="50" fillId="0" borderId="18" xfId="13" applyFont="1" applyBorder="1" applyAlignment="1">
      <alignment horizontal="left" vertical="center" wrapText="1"/>
    </xf>
    <xf numFmtId="0" fontId="49" fillId="0" borderId="21" xfId="13" applyFont="1" applyBorder="1" applyAlignment="1">
      <alignment horizontal="left" vertical="center"/>
    </xf>
    <xf numFmtId="0" fontId="49" fillId="0" borderId="20" xfId="13" applyFont="1" applyBorder="1" applyAlignment="1">
      <alignment vertical="top" wrapText="1"/>
    </xf>
    <xf numFmtId="3" fontId="49" fillId="4" borderId="0" xfId="14" applyFont="1" applyFill="1" applyBorder="1">
      <alignment horizontal="right" vertical="center"/>
      <protection locked="0"/>
    </xf>
    <xf numFmtId="3" fontId="50" fillId="4" borderId="21" xfId="14" applyFont="1" applyFill="1" applyBorder="1">
      <alignment horizontal="right" vertical="center"/>
      <protection locked="0"/>
    </xf>
    <xf numFmtId="3" fontId="49" fillId="4" borderId="21" xfId="14" applyFont="1" applyFill="1" applyBorder="1">
      <alignment horizontal="right" vertical="center"/>
      <protection locked="0"/>
    </xf>
    <xf numFmtId="0" fontId="50" fillId="0" borderId="21" xfId="13" applyFont="1" applyBorder="1" applyAlignment="1">
      <alignment horizontal="left" vertical="center"/>
    </xf>
    <xf numFmtId="3" fontId="50" fillId="0" borderId="21" xfId="14" applyFont="1" applyFill="1" applyBorder="1">
      <alignment horizontal="right" vertical="center"/>
      <protection locked="0"/>
    </xf>
    <xf numFmtId="0" fontId="50" fillId="0" borderId="18" xfId="13" applyFont="1" applyBorder="1" applyAlignment="1">
      <alignment vertical="center" wrapText="1"/>
    </xf>
    <xf numFmtId="0" fontId="50" fillId="0" borderId="18" xfId="13" applyFont="1" applyBorder="1" applyAlignment="1">
      <alignment horizontal="left" vertical="top"/>
    </xf>
    <xf numFmtId="0" fontId="50" fillId="0" borderId="18" xfId="13" applyFont="1" applyBorder="1" applyAlignment="1">
      <alignment vertical="top" wrapText="1"/>
    </xf>
    <xf numFmtId="0" fontId="49" fillId="0" borderId="21" xfId="13" applyFont="1" applyBorder="1">
      <alignment vertical="center"/>
    </xf>
    <xf numFmtId="0" fontId="50" fillId="0" borderId="21" xfId="13" applyFont="1" applyBorder="1" applyAlignment="1">
      <alignment horizontal="left" vertical="top" wrapText="1"/>
    </xf>
    <xf numFmtId="3" fontId="50" fillId="4" borderId="21" xfId="14" applyFont="1" applyFill="1" applyBorder="1" applyAlignment="1">
      <alignment horizontal="right" vertical="center" wrapText="1"/>
      <protection locked="0"/>
    </xf>
    <xf numFmtId="0" fontId="50" fillId="0" borderId="21" xfId="13" applyFont="1" applyBorder="1" applyAlignment="1">
      <alignment horizontal="left" vertical="top"/>
    </xf>
    <xf numFmtId="0" fontId="50" fillId="0" borderId="22" xfId="13" applyFont="1" applyBorder="1" applyAlignment="1">
      <alignment horizontal="left" vertical="center"/>
    </xf>
    <xf numFmtId="0" fontId="50" fillId="0" borderId="21" xfId="13" applyFont="1" applyBorder="1" applyAlignment="1">
      <alignment horizontal="left" vertical="center" wrapText="1"/>
    </xf>
    <xf numFmtId="0" fontId="21" fillId="0" borderId="18" xfId="0" applyFont="1" applyBorder="1" applyAlignment="1">
      <alignment horizontal="left" vertical="top"/>
    </xf>
    <xf numFmtId="0" fontId="21" fillId="0" borderId="21" xfId="0" applyFont="1" applyBorder="1" applyAlignment="1">
      <alignment horizontal="right"/>
    </xf>
    <xf numFmtId="0" fontId="21" fillId="0" borderId="0" xfId="0" applyFont="1" applyAlignment="1">
      <alignment horizontal="center"/>
    </xf>
    <xf numFmtId="0" fontId="56" fillId="9" borderId="0" xfId="13" applyFont="1" applyFill="1" applyAlignment="1">
      <alignment horizontal="center" vertical="center"/>
    </xf>
    <xf numFmtId="0" fontId="56" fillId="9" borderId="0" xfId="13" applyFont="1" applyFill="1" applyAlignment="1">
      <alignment horizontal="left" vertical="center" wrapText="1"/>
    </xf>
    <xf numFmtId="0" fontId="49" fillId="0" borderId="21" xfId="15" applyFont="1" applyFill="1" applyBorder="1" applyAlignment="1">
      <alignment vertical="center"/>
    </xf>
    <xf numFmtId="0" fontId="50" fillId="0" borderId="21" xfId="13" applyFont="1" applyBorder="1">
      <alignment vertical="center"/>
    </xf>
    <xf numFmtId="0" fontId="50" fillId="0" borderId="21" xfId="6" applyFont="1" applyBorder="1" applyAlignment="1">
      <alignment horizontal="right" vertical="center"/>
    </xf>
    <xf numFmtId="1" fontId="57" fillId="9" borderId="0" xfId="0" applyNumberFormat="1" applyFont="1" applyFill="1" applyAlignment="1">
      <alignment horizontal="left"/>
    </xf>
    <xf numFmtId="0" fontId="54" fillId="9" borderId="0" xfId="0" applyFont="1" applyFill="1"/>
    <xf numFmtId="0" fontId="57" fillId="9" borderId="0" xfId="0" applyFont="1" applyFill="1"/>
    <xf numFmtId="0" fontId="54" fillId="10" borderId="18" xfId="3" applyFont="1" applyFill="1" applyBorder="1" applyAlignment="1">
      <alignment horizontal="right" wrapText="1"/>
    </xf>
    <xf numFmtId="0" fontId="54" fillId="10" borderId="0" xfId="3" applyFont="1" applyFill="1" applyBorder="1" applyAlignment="1">
      <alignment horizontal="right" wrapText="1"/>
    </xf>
    <xf numFmtId="41" fontId="17" fillId="4" borderId="21" xfId="1" applyFont="1" applyFill="1" applyBorder="1"/>
    <xf numFmtId="41" fontId="20" fillId="0" borderId="21" xfId="1" applyFont="1" applyBorder="1" applyAlignment="1">
      <alignment vertical="top"/>
    </xf>
    <xf numFmtId="3" fontId="37" fillId="0" borderId="0" xfId="0" applyNumberFormat="1" applyFont="1"/>
    <xf numFmtId="3" fontId="37" fillId="0" borderId="0" xfId="0" applyNumberFormat="1" applyFont="1" applyAlignment="1">
      <alignment horizontal="center"/>
    </xf>
    <xf numFmtId="3" fontId="21" fillId="4" borderId="0" xfId="0" applyNumberFormat="1" applyFont="1" applyFill="1" applyAlignment="1">
      <alignment vertical="center"/>
    </xf>
    <xf numFmtId="164" fontId="21" fillId="4" borderId="0" xfId="18" applyNumberFormat="1" applyFont="1" applyFill="1" applyAlignment="1">
      <alignment vertical="center"/>
    </xf>
    <xf numFmtId="164" fontId="21" fillId="0" borderId="0" xfId="2" applyNumberFormat="1" applyFont="1" applyAlignment="1">
      <alignment vertical="center"/>
    </xf>
    <xf numFmtId="4" fontId="21" fillId="0" borderId="0" xfId="0" applyNumberFormat="1" applyFont="1" applyAlignment="1">
      <alignment vertical="center"/>
    </xf>
    <xf numFmtId="0" fontId="21" fillId="0" borderId="0" xfId="0" applyFont="1" applyAlignment="1">
      <alignment horizontal="left" vertical="center" wrapText="1"/>
    </xf>
    <xf numFmtId="3" fontId="37" fillId="4" borderId="2" xfId="0" applyNumberFormat="1" applyFont="1" applyFill="1" applyBorder="1" applyAlignment="1">
      <alignment vertical="center"/>
    </xf>
    <xf numFmtId="0" fontId="58" fillId="10" borderId="0" xfId="3" applyFont="1" applyFill="1" applyBorder="1"/>
    <xf numFmtId="0" fontId="58" fillId="10" borderId="0" xfId="3" applyFont="1" applyFill="1" applyBorder="1" applyAlignment="1">
      <alignment horizontal="right" wrapText="1"/>
    </xf>
    <xf numFmtId="0" fontId="59" fillId="9" borderId="0" xfId="0" applyFont="1" applyFill="1"/>
    <xf numFmtId="0" fontId="58" fillId="10" borderId="0" xfId="3" applyFont="1" applyFill="1" applyBorder="1" applyAlignment="1">
      <alignment horizontal="center" wrapText="1"/>
    </xf>
    <xf numFmtId="0" fontId="58" fillId="10" borderId="0" xfId="3" applyFont="1" applyFill="1" applyBorder="1" applyAlignment="1">
      <alignment horizontal="center" vertical="center" wrapText="1"/>
    </xf>
    <xf numFmtId="0" fontId="58" fillId="10" borderId="1" xfId="3" applyFont="1" applyFill="1" applyBorder="1" applyAlignment="1">
      <alignment horizontal="right" wrapText="1"/>
    </xf>
    <xf numFmtId="0" fontId="58" fillId="10" borderId="20" xfId="3" applyFont="1" applyFill="1" applyBorder="1" applyAlignment="1">
      <alignment horizontal="center" wrapText="1"/>
    </xf>
    <xf numFmtId="3" fontId="21" fillId="4" borderId="21" xfId="0" applyNumberFormat="1" applyFont="1" applyFill="1" applyBorder="1" applyAlignment="1">
      <alignment vertical="center"/>
    </xf>
    <xf numFmtId="3" fontId="21" fillId="4" borderId="18" xfId="0" applyNumberFormat="1" applyFont="1" applyFill="1" applyBorder="1" applyAlignment="1">
      <alignment vertical="center"/>
    </xf>
    <xf numFmtId="164" fontId="21" fillId="4" borderId="18" xfId="18" applyNumberFormat="1" applyFont="1" applyFill="1" applyBorder="1" applyAlignment="1">
      <alignment vertical="center"/>
    </xf>
    <xf numFmtId="0" fontId="37" fillId="0" borderId="21" xfId="0" applyFont="1" applyBorder="1" applyAlignment="1">
      <alignment horizontal="left" vertical="center"/>
    </xf>
    <xf numFmtId="3" fontId="37" fillId="0" borderId="21" xfId="0" applyNumberFormat="1" applyFont="1" applyBorder="1"/>
    <xf numFmtId="164" fontId="37" fillId="0" borderId="0" xfId="2" applyNumberFormat="1" applyFont="1" applyBorder="1" applyAlignment="1">
      <alignment vertical="center"/>
    </xf>
    <xf numFmtId="164" fontId="37" fillId="0" borderId="21" xfId="0" applyNumberFormat="1" applyFont="1" applyBorder="1"/>
    <xf numFmtId="0" fontId="60" fillId="0" borderId="0" xfId="0" applyFont="1"/>
    <xf numFmtId="0" fontId="61" fillId="0" borderId="0" xfId="0" applyFont="1"/>
    <xf numFmtId="0" fontId="62" fillId="0" borderId="0" xfId="0" applyFont="1"/>
    <xf numFmtId="0" fontId="62" fillId="0" borderId="0" xfId="0" applyFont="1" applyAlignment="1">
      <alignment horizontal="center"/>
    </xf>
    <xf numFmtId="0" fontId="62" fillId="0" borderId="0" xfId="0" applyFont="1" applyAlignment="1">
      <alignment horizontal="left" vertical="top"/>
    </xf>
    <xf numFmtId="3" fontId="62" fillId="0" borderId="0" xfId="0" applyNumberFormat="1" applyFont="1"/>
    <xf numFmtId="3" fontId="62" fillId="0" borderId="0" xfId="0" applyNumberFormat="1" applyFont="1" applyAlignment="1">
      <alignment horizontal="center"/>
    </xf>
    <xf numFmtId="9" fontId="62" fillId="0" borderId="0" xfId="0" applyNumberFormat="1" applyFont="1"/>
    <xf numFmtId="0" fontId="62" fillId="0" borderId="0" xfId="0" applyFont="1" applyAlignment="1">
      <alignment horizontal="left" vertical="center"/>
    </xf>
    <xf numFmtId="3" fontId="62" fillId="4" borderId="0" xfId="0" applyNumberFormat="1" applyFont="1" applyFill="1" applyAlignment="1">
      <alignment vertical="center"/>
    </xf>
    <xf numFmtId="0" fontId="62" fillId="0" borderId="0" xfId="0" applyFont="1" applyAlignment="1">
      <alignment vertical="center"/>
    </xf>
    <xf numFmtId="3" fontId="62" fillId="0" borderId="0" xfId="0" applyNumberFormat="1" applyFont="1" applyAlignment="1">
      <alignment vertical="center"/>
    </xf>
    <xf numFmtId="4" fontId="62" fillId="0" borderId="0" xfId="0" applyNumberFormat="1" applyFont="1" applyAlignment="1">
      <alignment vertical="center"/>
    </xf>
    <xf numFmtId="0" fontId="62" fillId="0" borderId="0" xfId="0" applyFont="1" applyAlignment="1">
      <alignment horizontal="left" vertical="center" wrapText="1"/>
    </xf>
    <xf numFmtId="0" fontId="58" fillId="10" borderId="0" xfId="3" applyFont="1" applyFill="1" applyBorder="1" applyAlignment="1">
      <alignment vertical="top"/>
    </xf>
    <xf numFmtId="9" fontId="58" fillId="10" borderId="1" xfId="3" applyNumberFormat="1" applyFont="1" applyFill="1" applyBorder="1" applyAlignment="1">
      <alignment horizontal="center" wrapText="1"/>
    </xf>
    <xf numFmtId="0" fontId="58" fillId="10" borderId="18" xfId="3" applyFont="1" applyFill="1" applyBorder="1" applyAlignment="1">
      <alignment horizontal="center" vertical="center" wrapText="1"/>
    </xf>
    <xf numFmtId="9" fontId="58" fillId="10" borderId="0" xfId="3" applyNumberFormat="1" applyFont="1" applyFill="1" applyBorder="1" applyAlignment="1">
      <alignment horizontal="center" wrapText="1"/>
    </xf>
    <xf numFmtId="3" fontId="62" fillId="4" borderId="21" xfId="0" applyNumberFormat="1" applyFont="1" applyFill="1" applyBorder="1" applyAlignment="1">
      <alignment vertical="center"/>
    </xf>
    <xf numFmtId="9" fontId="58" fillId="10" borderId="20" xfId="3" applyNumberFormat="1" applyFont="1" applyFill="1" applyBorder="1" applyAlignment="1">
      <alignment horizontal="center" wrapText="1"/>
    </xf>
    <xf numFmtId="0" fontId="62" fillId="0" borderId="18" xfId="0" applyFont="1" applyBorder="1" applyAlignment="1">
      <alignment horizontal="left" vertical="center"/>
    </xf>
    <xf numFmtId="3" fontId="62" fillId="4" borderId="18" xfId="0" applyNumberFormat="1" applyFont="1" applyFill="1" applyBorder="1" applyAlignment="1">
      <alignment vertical="center"/>
    </xf>
    <xf numFmtId="3" fontId="61" fillId="4" borderId="0" xfId="0" applyNumberFormat="1" applyFont="1" applyFill="1" applyAlignment="1">
      <alignment vertical="center"/>
    </xf>
    <xf numFmtId="3" fontId="62" fillId="0" borderId="21" xfId="0" applyNumberFormat="1" applyFont="1" applyBorder="1"/>
    <xf numFmtId="3" fontId="61" fillId="4" borderId="20" xfId="0" applyNumberFormat="1" applyFont="1" applyFill="1" applyBorder="1" applyAlignment="1">
      <alignment vertical="center"/>
    </xf>
    <xf numFmtId="0" fontId="61" fillId="0" borderId="20" xfId="0" applyFont="1" applyBorder="1" applyAlignment="1">
      <alignment horizontal="left" vertical="center"/>
    </xf>
    <xf numFmtId="0" fontId="61" fillId="0" borderId="0" xfId="0" applyFont="1" applyAlignment="1">
      <alignment horizontal="left" vertical="center"/>
    </xf>
    <xf numFmtId="0" fontId="62" fillId="0" borderId="21" xfId="0" applyFont="1" applyBorder="1"/>
    <xf numFmtId="3" fontId="61" fillId="4" borderId="18" xfId="0" applyNumberFormat="1" applyFont="1" applyFill="1" applyBorder="1" applyAlignment="1">
      <alignment vertical="center"/>
    </xf>
    <xf numFmtId="0" fontId="17" fillId="4" borderId="0" xfId="0" applyFont="1" applyFill="1" applyAlignment="1">
      <alignment vertical="center"/>
    </xf>
    <xf numFmtId="3" fontId="17" fillId="4" borderId="21" xfId="0" applyNumberFormat="1" applyFont="1" applyFill="1" applyBorder="1" applyAlignment="1">
      <alignment vertical="center"/>
    </xf>
    <xf numFmtId="9" fontId="58" fillId="10" borderId="18" xfId="3" applyNumberFormat="1" applyFont="1" applyFill="1" applyBorder="1" applyAlignment="1">
      <alignment horizontal="right" wrapText="1"/>
    </xf>
    <xf numFmtId="3" fontId="17" fillId="4" borderId="18" xfId="0" applyNumberFormat="1" applyFont="1" applyFill="1" applyBorder="1" applyAlignment="1">
      <alignment vertical="center"/>
    </xf>
    <xf numFmtId="3" fontId="20" fillId="4" borderId="20" xfId="0" applyNumberFormat="1" applyFont="1" applyFill="1" applyBorder="1" applyAlignment="1">
      <alignment vertical="center"/>
    </xf>
    <xf numFmtId="0" fontId="17" fillId="0" borderId="21" xfId="0" applyFont="1" applyBorder="1" applyAlignment="1">
      <alignment horizontal="left" vertical="top"/>
    </xf>
    <xf numFmtId="0" fontId="17" fillId="0" borderId="21" xfId="0" applyFont="1" applyBorder="1" applyAlignment="1">
      <alignment horizontal="left" vertical="top" wrapText="1"/>
    </xf>
    <xf numFmtId="167" fontId="19" fillId="0" borderId="21" xfId="0" applyNumberFormat="1" applyFont="1" applyBorder="1" applyAlignment="1">
      <alignment horizontal="left" vertical="top" wrapText="1"/>
    </xf>
    <xf numFmtId="0" fontId="17" fillId="0" borderId="18" xfId="0" applyFont="1" applyBorder="1" applyAlignment="1">
      <alignment horizontal="left" vertical="center"/>
    </xf>
    <xf numFmtId="0" fontId="52" fillId="0" borderId="0" xfId="10" applyFont="1" applyFill="1" applyAlignment="1">
      <alignment horizontal="center" vertical="center"/>
    </xf>
    <xf numFmtId="0" fontId="56" fillId="9" borderId="0" xfId="0" applyFont="1" applyFill="1"/>
    <xf numFmtId="0" fontId="55" fillId="10" borderId="26" xfId="3" applyFont="1" applyFill="1" applyBorder="1" applyAlignment="1">
      <alignment vertical="top"/>
    </xf>
    <xf numFmtId="0" fontId="55" fillId="10" borderId="28" xfId="3" applyFont="1" applyFill="1" applyBorder="1" applyAlignment="1">
      <alignment vertical="top"/>
    </xf>
    <xf numFmtId="0" fontId="21" fillId="0" borderId="30" xfId="0" applyFont="1" applyBorder="1"/>
    <xf numFmtId="0" fontId="55" fillId="10" borderId="30" xfId="3" applyFont="1" applyFill="1" applyBorder="1" applyAlignment="1">
      <alignment vertical="top"/>
    </xf>
    <xf numFmtId="0" fontId="55" fillId="10" borderId="0" xfId="3" applyFont="1" applyFill="1" applyBorder="1" applyAlignment="1">
      <alignment vertical="top"/>
    </xf>
    <xf numFmtId="0" fontId="55" fillId="10" borderId="35" xfId="3" applyFont="1" applyFill="1" applyBorder="1" applyAlignment="1">
      <alignment vertical="top"/>
    </xf>
    <xf numFmtId="0" fontId="55" fillId="10" borderId="25" xfId="3" applyFont="1" applyFill="1" applyBorder="1" applyAlignment="1">
      <alignment vertical="top"/>
    </xf>
    <xf numFmtId="49" fontId="37" fillId="0" borderId="0" xfId="0" applyNumberFormat="1" applyFont="1" applyAlignment="1">
      <alignment horizontal="left" vertical="center"/>
    </xf>
    <xf numFmtId="0" fontId="64" fillId="0" borderId="0" xfId="0" applyFont="1" applyAlignment="1">
      <alignment vertical="center"/>
    </xf>
    <xf numFmtId="0" fontId="0" fillId="0" borderId="0" xfId="0" applyAlignment="1">
      <alignment vertical="center"/>
    </xf>
    <xf numFmtId="3" fontId="21" fillId="0" borderId="21" xfId="0" applyNumberFormat="1" applyFont="1" applyBorder="1" applyAlignment="1">
      <alignment vertical="center"/>
    </xf>
    <xf numFmtId="0" fontId="55" fillId="10" borderId="29" xfId="3" applyFont="1" applyFill="1" applyBorder="1" applyAlignment="1">
      <alignment vertical="top"/>
    </xf>
    <xf numFmtId="0" fontId="55" fillId="10" borderId="18" xfId="3" applyFont="1" applyFill="1" applyBorder="1" applyAlignment="1">
      <alignment vertical="top"/>
    </xf>
    <xf numFmtId="0" fontId="64" fillId="0" borderId="18" xfId="0" applyFont="1" applyBorder="1" applyAlignment="1">
      <alignment vertical="center"/>
    </xf>
    <xf numFmtId="49" fontId="0" fillId="0" borderId="21" xfId="0" applyNumberFormat="1" applyBorder="1"/>
    <xf numFmtId="0" fontId="0" fillId="0" borderId="21" xfId="0" applyBorder="1"/>
    <xf numFmtId="3" fontId="37" fillId="0" borderId="21" xfId="0" applyNumberFormat="1" applyFont="1" applyBorder="1" applyAlignment="1">
      <alignment vertical="center"/>
    </xf>
    <xf numFmtId="0" fontId="65" fillId="0" borderId="0" xfId="0" applyFont="1"/>
    <xf numFmtId="0" fontId="66" fillId="0" borderId="0" xfId="10" applyFont="1" applyFill="1" applyAlignment="1">
      <alignment horizontal="center" vertical="center"/>
    </xf>
    <xf numFmtId="49" fontId="65" fillId="0" borderId="0" xfId="0" applyNumberFormat="1" applyFont="1" applyAlignment="1">
      <alignment horizontal="center" vertical="center" wrapText="1"/>
    </xf>
    <xf numFmtId="0" fontId="65" fillId="0" borderId="0" xfId="0" applyFont="1" applyAlignment="1">
      <alignment vertical="center" wrapText="1"/>
    </xf>
    <xf numFmtId="3" fontId="62" fillId="0" borderId="0" xfId="0" applyNumberFormat="1" applyFont="1" applyAlignment="1">
      <alignment vertical="top"/>
    </xf>
    <xf numFmtId="49" fontId="67" fillId="0" borderId="0" xfId="0" applyNumberFormat="1" applyFont="1" applyAlignment="1">
      <alignment horizontal="center" vertical="center" wrapText="1"/>
    </xf>
    <xf numFmtId="0" fontId="67" fillId="0" borderId="0" xfId="0" applyFont="1" applyAlignment="1">
      <alignment horizontal="left" vertical="center" wrapText="1" indent="1"/>
    </xf>
    <xf numFmtId="0" fontId="67" fillId="0" borderId="0" xfId="0" applyFont="1" applyAlignment="1">
      <alignment horizontal="left" vertical="center" wrapText="1" indent="5"/>
    </xf>
    <xf numFmtId="49" fontId="67" fillId="0" borderId="0" xfId="0" applyNumberFormat="1" applyFont="1" applyAlignment="1">
      <alignment horizontal="center" vertical="top" wrapText="1"/>
    </xf>
    <xf numFmtId="0" fontId="67" fillId="0" borderId="0" xfId="0" applyFont="1" applyAlignment="1">
      <alignment horizontal="left" vertical="center" wrapText="1" indent="10"/>
    </xf>
    <xf numFmtId="3" fontId="62" fillId="5" borderId="0" xfId="0" applyNumberFormat="1" applyFont="1" applyFill="1" applyAlignment="1">
      <alignment vertical="top"/>
    </xf>
    <xf numFmtId="0" fontId="68" fillId="0" borderId="0" xfId="0" applyFont="1"/>
    <xf numFmtId="0" fontId="58" fillId="10" borderId="0" xfId="3" applyFont="1" applyFill="1" applyBorder="1" applyAlignment="1">
      <alignment wrapText="1"/>
    </xf>
    <xf numFmtId="3" fontId="62" fillId="0" borderId="21" xfId="0" applyNumberFormat="1" applyFont="1" applyBorder="1" applyAlignment="1">
      <alignment vertical="top"/>
    </xf>
    <xf numFmtId="0" fontId="58" fillId="10" borderId="28" xfId="3" applyFont="1" applyFill="1" applyBorder="1" applyAlignment="1">
      <alignment vertical="top"/>
    </xf>
    <xf numFmtId="0" fontId="58" fillId="10" borderId="30" xfId="3" applyFont="1" applyFill="1" applyBorder="1" applyAlignment="1">
      <alignment wrapText="1"/>
    </xf>
    <xf numFmtId="0" fontId="58" fillId="10" borderId="36" xfId="3" applyFont="1" applyFill="1" applyBorder="1" applyAlignment="1">
      <alignment horizontal="center" wrapText="1"/>
    </xf>
    <xf numFmtId="0" fontId="58" fillId="10" borderId="30" xfId="3" applyFont="1" applyFill="1" applyBorder="1" applyAlignment="1">
      <alignment horizontal="center" wrapText="1"/>
    </xf>
    <xf numFmtId="0" fontId="58" fillId="10" borderId="33" xfId="3" applyFont="1" applyFill="1" applyBorder="1" applyAlignment="1">
      <alignment horizontal="center" wrapText="1"/>
    </xf>
    <xf numFmtId="0" fontId="58" fillId="10" borderId="33" xfId="3" applyFont="1" applyFill="1" applyBorder="1" applyAlignment="1">
      <alignment wrapText="1"/>
    </xf>
    <xf numFmtId="0" fontId="62" fillId="0" borderId="30" xfId="0" applyFont="1" applyBorder="1"/>
    <xf numFmtId="0" fontId="58" fillId="10" borderId="35" xfId="3" applyFont="1" applyFill="1" applyBorder="1" applyAlignment="1">
      <alignment vertical="top"/>
    </xf>
    <xf numFmtId="49" fontId="65" fillId="0" borderId="18" xfId="0" applyNumberFormat="1" applyFont="1" applyBorder="1" applyAlignment="1">
      <alignment horizontal="center" vertical="center" wrapText="1"/>
    </xf>
    <xf numFmtId="0" fontId="65" fillId="0" borderId="21" xfId="0" applyFont="1" applyBorder="1"/>
    <xf numFmtId="3" fontId="62" fillId="0" borderId="18" xfId="0" applyNumberFormat="1" applyFont="1" applyBorder="1" applyAlignment="1">
      <alignment vertical="top"/>
    </xf>
    <xf numFmtId="0" fontId="63" fillId="0" borderId="0" xfId="10" applyFont="1" applyFill="1" applyAlignment="1">
      <alignment horizontal="center" vertical="center"/>
    </xf>
    <xf numFmtId="0" fontId="58" fillId="10" borderId="0" xfId="3" applyFont="1" applyFill="1" applyBorder="1" applyAlignment="1">
      <alignment horizontal="right" vertical="center" wrapText="1"/>
    </xf>
    <xf numFmtId="0" fontId="69" fillId="0" borderId="0" xfId="0" applyFont="1" applyAlignment="1">
      <alignment horizontal="left" vertical="center"/>
    </xf>
    <xf numFmtId="0" fontId="68" fillId="0" borderId="0" xfId="0" applyFont="1" applyAlignment="1">
      <alignment horizontal="left" vertical="center"/>
    </xf>
    <xf numFmtId="0" fontId="70" fillId="0" borderId="0" xfId="0" applyFont="1" applyAlignment="1">
      <alignment horizontal="left" vertical="center"/>
    </xf>
    <xf numFmtId="0" fontId="70" fillId="0" borderId="18" xfId="0" applyFont="1" applyBorder="1" applyAlignment="1">
      <alignment horizontal="left" vertical="center"/>
    </xf>
    <xf numFmtId="3" fontId="62" fillId="0" borderId="18" xfId="0" applyNumberFormat="1" applyFont="1" applyBorder="1" applyAlignment="1">
      <alignment vertical="center"/>
    </xf>
    <xf numFmtId="0" fontId="71" fillId="0" borderId="20" xfId="0" applyFont="1" applyBorder="1" applyAlignment="1">
      <alignment horizontal="left" vertical="center"/>
    </xf>
    <xf numFmtId="0" fontId="17" fillId="0" borderId="21" xfId="0" applyFont="1" applyBorder="1"/>
    <xf numFmtId="3" fontId="61" fillId="0" borderId="21" xfId="0" applyNumberFormat="1" applyFont="1" applyBorder="1" applyAlignment="1">
      <alignment vertical="center"/>
    </xf>
    <xf numFmtId="0" fontId="62" fillId="0" borderId="0" xfId="0" applyFont="1" applyAlignment="1">
      <alignment vertical="center" wrapText="1"/>
    </xf>
    <xf numFmtId="41" fontId="62" fillId="0" borderId="0" xfId="1" applyFont="1" applyBorder="1" applyAlignment="1">
      <alignment vertical="center" wrapText="1"/>
    </xf>
    <xf numFmtId="41" fontId="62" fillId="5" borderId="0" xfId="1" applyFont="1" applyFill="1" applyAlignment="1">
      <alignment vertical="center"/>
    </xf>
    <xf numFmtId="0" fontId="65" fillId="0" borderId="0" xfId="0" applyFont="1" applyAlignment="1">
      <alignment vertical="center"/>
    </xf>
    <xf numFmtId="0" fontId="68" fillId="6" borderId="0" xfId="0" applyFont="1" applyFill="1" applyAlignment="1">
      <alignment horizontal="left" vertical="center" wrapText="1"/>
    </xf>
    <xf numFmtId="41" fontId="74" fillId="0" borderId="0" xfId="1" applyFont="1" applyAlignment="1">
      <alignment vertical="center"/>
    </xf>
    <xf numFmtId="0" fontId="58" fillId="10" borderId="0" xfId="3" applyFont="1" applyFill="1" applyBorder="1" applyAlignment="1">
      <alignment vertical="center"/>
    </xf>
    <xf numFmtId="0" fontId="58" fillId="10" borderId="15" xfId="3" applyFont="1" applyFill="1" applyBorder="1" applyAlignment="1">
      <alignment vertical="center"/>
    </xf>
    <xf numFmtId="0" fontId="58" fillId="10" borderId="16" xfId="3" applyFont="1" applyFill="1" applyBorder="1" applyAlignment="1">
      <alignment vertical="center"/>
    </xf>
    <xf numFmtId="41" fontId="62" fillId="0" borderId="21" xfId="1" applyFont="1" applyBorder="1" applyAlignment="1">
      <alignment vertical="center" wrapText="1"/>
    </xf>
    <xf numFmtId="0" fontId="58" fillId="10" borderId="33" xfId="3" applyFont="1" applyFill="1" applyBorder="1" applyAlignment="1">
      <alignment horizontal="center" vertical="top" wrapText="1"/>
    </xf>
    <xf numFmtId="41" fontId="62" fillId="5" borderId="21" xfId="1" applyFont="1" applyFill="1" applyBorder="1" applyAlignment="1">
      <alignment vertical="center"/>
    </xf>
    <xf numFmtId="0" fontId="58" fillId="10" borderId="30" xfId="3" applyFont="1" applyFill="1" applyBorder="1" applyAlignment="1">
      <alignment horizontal="center" vertical="top" wrapText="1"/>
    </xf>
    <xf numFmtId="0" fontId="65" fillId="0" borderId="30" xfId="0" applyFont="1" applyBorder="1"/>
    <xf numFmtId="0" fontId="58" fillId="10" borderId="32" xfId="3" applyFont="1" applyFill="1" applyBorder="1" applyAlignment="1">
      <alignment horizontal="center" vertical="top" wrapText="1"/>
    </xf>
    <xf numFmtId="41" fontId="61" fillId="0" borderId="21" xfId="1" applyFont="1" applyBorder="1" applyAlignment="1">
      <alignment vertical="center" wrapText="1"/>
    </xf>
    <xf numFmtId="41" fontId="0" fillId="0" borderId="21" xfId="1" applyFont="1" applyBorder="1"/>
    <xf numFmtId="0" fontId="68" fillId="6" borderId="18" xfId="0" applyFont="1" applyFill="1" applyBorder="1" applyAlignment="1">
      <alignment horizontal="left" vertical="center" wrapText="1"/>
    </xf>
    <xf numFmtId="41" fontId="73" fillId="0" borderId="20" xfId="1" applyFont="1" applyBorder="1" applyAlignment="1">
      <alignment vertical="center" wrapText="1"/>
    </xf>
    <xf numFmtId="41" fontId="72" fillId="0" borderId="20" xfId="1" applyFont="1" applyBorder="1" applyAlignment="1">
      <alignment horizontal="center" vertical="center" wrapText="1"/>
    </xf>
    <xf numFmtId="0" fontId="55" fillId="10" borderId="0" xfId="3" applyFont="1" applyFill="1" applyBorder="1" applyAlignment="1">
      <alignment wrapText="1"/>
    </xf>
    <xf numFmtId="0" fontId="55" fillId="10" borderId="0" xfId="3" applyFont="1" applyFill="1" applyBorder="1" applyAlignment="1">
      <alignment vertical="top" wrapText="1"/>
    </xf>
    <xf numFmtId="0" fontId="55" fillId="10" borderId="35" xfId="3" applyFont="1" applyFill="1" applyBorder="1" applyAlignment="1">
      <alignment vertical="top" wrapText="1"/>
    </xf>
    <xf numFmtId="0" fontId="55" fillId="10" borderId="30" xfId="3" applyFont="1" applyFill="1" applyBorder="1" applyAlignment="1">
      <alignment wrapText="1"/>
    </xf>
    <xf numFmtId="0" fontId="55" fillId="10" borderId="35" xfId="3" applyFont="1" applyFill="1" applyBorder="1" applyAlignment="1">
      <alignment wrapText="1"/>
    </xf>
    <xf numFmtId="0" fontId="55" fillId="10" borderId="25" xfId="3" applyFont="1" applyFill="1" applyBorder="1" applyAlignment="1">
      <alignment wrapText="1"/>
    </xf>
    <xf numFmtId="0" fontId="64" fillId="0" borderId="21" xfId="0" applyFont="1" applyBorder="1" applyAlignment="1">
      <alignment horizontal="left" vertical="center"/>
    </xf>
    <xf numFmtId="0" fontId="64" fillId="0" borderId="18" xfId="0" applyFont="1" applyBorder="1" applyAlignment="1">
      <alignment horizontal="left" vertical="center"/>
    </xf>
    <xf numFmtId="0" fontId="58" fillId="10" borderId="24" xfId="3" applyFont="1" applyFill="1" applyBorder="1" applyAlignment="1">
      <alignment horizontal="right" wrapText="1"/>
    </xf>
    <xf numFmtId="0" fontId="58" fillId="10" borderId="24" xfId="3" applyFont="1" applyFill="1" applyBorder="1"/>
    <xf numFmtId="0" fontId="58" fillId="10" borderId="30" xfId="3" applyFont="1" applyFill="1" applyBorder="1" applyAlignment="1">
      <alignment horizontal="right" wrapText="1"/>
    </xf>
    <xf numFmtId="0" fontId="58" fillId="10" borderId="25" xfId="3" applyFont="1" applyFill="1" applyBorder="1"/>
    <xf numFmtId="0" fontId="58" fillId="10" borderId="35" xfId="3" applyFont="1" applyFill="1" applyBorder="1" applyAlignment="1">
      <alignment horizontal="right" wrapText="1"/>
    </xf>
    <xf numFmtId="0" fontId="58" fillId="10" borderId="30" xfId="3" applyFont="1" applyFill="1" applyBorder="1" applyAlignment="1">
      <alignment vertical="top"/>
    </xf>
    <xf numFmtId="0" fontId="58" fillId="10" borderId="25" xfId="3" applyFont="1" applyFill="1" applyBorder="1" applyAlignment="1">
      <alignment vertical="top"/>
    </xf>
    <xf numFmtId="0" fontId="58" fillId="10" borderId="6" xfId="3" applyFont="1" applyFill="1" applyBorder="1" applyAlignment="1">
      <alignment vertical="center"/>
    </xf>
    <xf numFmtId="0" fontId="58" fillId="10" borderId="30" xfId="3" applyFont="1" applyFill="1" applyBorder="1" applyAlignment="1">
      <alignment vertical="center"/>
    </xf>
    <xf numFmtId="0" fontId="58" fillId="10" borderId="35" xfId="3" applyFont="1" applyFill="1" applyBorder="1" applyAlignment="1">
      <alignment vertical="center"/>
    </xf>
    <xf numFmtId="0" fontId="58" fillId="10" borderId="25" xfId="3" applyFont="1" applyFill="1" applyBorder="1" applyAlignment="1">
      <alignment vertical="center"/>
    </xf>
    <xf numFmtId="0" fontId="68" fillId="0" borderId="18" xfId="0" applyFont="1" applyBorder="1" applyAlignment="1">
      <alignment horizontal="left" vertical="center"/>
    </xf>
    <xf numFmtId="3" fontId="61" fillId="0" borderId="20" xfId="0" applyNumberFormat="1" applyFont="1" applyBorder="1" applyAlignment="1">
      <alignment vertical="center"/>
    </xf>
    <xf numFmtId="49" fontId="62" fillId="0" borderId="0" xfId="0" applyNumberFormat="1" applyFont="1" applyAlignment="1">
      <alignment horizontal="left" vertical="center"/>
    </xf>
    <xf numFmtId="0" fontId="69" fillId="0" borderId="0" xfId="0" applyFont="1" applyAlignment="1">
      <alignment horizontal="left" vertical="center" wrapText="1"/>
    </xf>
    <xf numFmtId="49" fontId="68" fillId="0" borderId="0" xfId="0" applyNumberFormat="1" applyFont="1" applyAlignment="1">
      <alignment horizontal="left" vertical="center"/>
    </xf>
    <xf numFmtId="49" fontId="62" fillId="0" borderId="18" xfId="0" applyNumberFormat="1" applyFont="1" applyBorder="1" applyAlignment="1">
      <alignment horizontal="left" vertical="center"/>
    </xf>
    <xf numFmtId="0" fontId="69" fillId="0" borderId="18" xfId="0" applyFont="1" applyBorder="1" applyAlignment="1">
      <alignment horizontal="left" vertical="center"/>
    </xf>
    <xf numFmtId="49" fontId="61" fillId="0" borderId="20" xfId="0" applyNumberFormat="1" applyFont="1" applyBorder="1" applyAlignment="1">
      <alignment horizontal="left" vertical="center"/>
    </xf>
    <xf numFmtId="0" fontId="62" fillId="4" borderId="0" xfId="0" applyFont="1" applyFill="1"/>
    <xf numFmtId="0" fontId="62" fillId="4" borderId="0" xfId="0" applyFont="1" applyFill="1" applyAlignment="1">
      <alignment vertical="center"/>
    </xf>
    <xf numFmtId="3" fontId="62" fillId="4" borderId="0" xfId="0" applyNumberFormat="1" applyFont="1" applyFill="1" applyAlignment="1">
      <alignment horizontal="right" vertical="center"/>
    </xf>
    <xf numFmtId="0" fontId="61" fillId="0" borderId="18" xfId="0" applyFont="1" applyBorder="1" applyAlignment="1">
      <alignment horizontal="left" vertical="center" wrapText="1"/>
    </xf>
    <xf numFmtId="3" fontId="71" fillId="0" borderId="18" xfId="0" applyNumberFormat="1" applyFont="1" applyBorder="1" applyAlignment="1">
      <alignment vertical="center"/>
    </xf>
    <xf numFmtId="3" fontId="69" fillId="0" borderId="0" xfId="0" applyNumberFormat="1" applyFont="1" applyAlignment="1">
      <alignment vertical="center"/>
    </xf>
    <xf numFmtId="0" fontId="62" fillId="0" borderId="18" xfId="0" applyFont="1" applyBorder="1" applyAlignment="1">
      <alignment horizontal="left" vertical="center" wrapText="1"/>
    </xf>
    <xf numFmtId="49" fontId="62" fillId="0" borderId="20" xfId="0" applyNumberFormat="1" applyFont="1" applyBorder="1" applyAlignment="1">
      <alignment horizontal="left" vertical="center"/>
    </xf>
    <xf numFmtId="0" fontId="61" fillId="0" borderId="20" xfId="0" applyFont="1" applyBorder="1" applyAlignment="1">
      <alignment horizontal="left" vertical="center" wrapText="1"/>
    </xf>
    <xf numFmtId="3" fontId="71" fillId="0" borderId="20" xfId="0" applyNumberFormat="1" applyFont="1" applyBorder="1" applyAlignment="1">
      <alignment vertical="center"/>
    </xf>
    <xf numFmtId="3" fontId="65" fillId="0" borderId="0" xfId="0" applyNumberFormat="1" applyFont="1" applyAlignment="1">
      <alignment vertical="center"/>
    </xf>
    <xf numFmtId="3" fontId="62" fillId="5" borderId="0" xfId="0" applyNumberFormat="1" applyFont="1" applyFill="1" applyAlignment="1">
      <alignment vertical="center"/>
    </xf>
    <xf numFmtId="49" fontId="61" fillId="0" borderId="18" xfId="0" applyNumberFormat="1" applyFont="1" applyBorder="1" applyAlignment="1">
      <alignment horizontal="left" vertical="center"/>
    </xf>
    <xf numFmtId="3" fontId="62" fillId="5" borderId="18" xfId="0" applyNumberFormat="1" applyFont="1" applyFill="1" applyBorder="1" applyAlignment="1">
      <alignment vertical="center"/>
    </xf>
    <xf numFmtId="3" fontId="62" fillId="5" borderId="21" xfId="0" applyNumberFormat="1" applyFont="1" applyFill="1" applyBorder="1" applyAlignment="1">
      <alignment vertical="center"/>
    </xf>
    <xf numFmtId="0" fontId="2" fillId="0" borderId="21" xfId="0" applyFont="1" applyBorder="1" applyAlignment="1">
      <alignment vertical="center" wrapText="1"/>
    </xf>
    <xf numFmtId="0" fontId="61" fillId="0" borderId="0" xfId="0" applyFont="1" applyAlignment="1">
      <alignment horizontal="left" vertical="center" wrapText="1"/>
    </xf>
    <xf numFmtId="0" fontId="40" fillId="0" borderId="21" xfId="0" applyFont="1" applyBorder="1"/>
    <xf numFmtId="49" fontId="61" fillId="0" borderId="0" xfId="0" applyNumberFormat="1" applyFont="1" applyAlignment="1">
      <alignment horizontal="left" vertical="center"/>
    </xf>
    <xf numFmtId="0" fontId="40" fillId="0" borderId="21" xfId="0" applyFont="1" applyBorder="1" applyAlignment="1">
      <alignment vertical="center"/>
    </xf>
    <xf numFmtId="0" fontId="21" fillId="4" borderId="0" xfId="0" applyFont="1" applyFill="1" applyAlignment="1">
      <alignment horizontal="center"/>
    </xf>
    <xf numFmtId="0" fontId="53" fillId="4" borderId="0" xfId="10" applyFont="1" applyFill="1" applyAlignment="1">
      <alignment horizontal="center" vertical="center"/>
    </xf>
    <xf numFmtId="0" fontId="21" fillId="4" borderId="0" xfId="0" applyFont="1" applyFill="1" applyAlignment="1">
      <alignment vertical="center"/>
    </xf>
    <xf numFmtId="3" fontId="21" fillId="4" borderId="0" xfId="0" applyNumberFormat="1" applyFont="1" applyFill="1" applyAlignment="1">
      <alignment horizontal="right" vertical="center"/>
    </xf>
    <xf numFmtId="3" fontId="21" fillId="5" borderId="0" xfId="0" applyNumberFormat="1" applyFont="1" applyFill="1" applyAlignment="1">
      <alignment vertical="center"/>
    </xf>
    <xf numFmtId="3" fontId="75" fillId="0" borderId="0" xfId="0" applyNumberFormat="1" applyFont="1" applyAlignment="1">
      <alignment vertical="center"/>
    </xf>
    <xf numFmtId="3" fontId="37" fillId="4" borderId="0" xfId="0" applyNumberFormat="1" applyFont="1" applyFill="1" applyAlignment="1">
      <alignment horizontal="right" vertical="center"/>
    </xf>
    <xf numFmtId="0" fontId="21" fillId="4" borderId="18" xfId="0" applyFont="1" applyFill="1" applyBorder="1" applyAlignment="1">
      <alignment horizontal="left" vertical="center"/>
    </xf>
    <xf numFmtId="0" fontId="21" fillId="4" borderId="18" xfId="0" applyFont="1" applyFill="1" applyBorder="1" applyAlignment="1">
      <alignment vertical="center"/>
    </xf>
    <xf numFmtId="3" fontId="21" fillId="5" borderId="18" xfId="0" applyNumberFormat="1" applyFont="1" applyFill="1" applyBorder="1" applyAlignment="1">
      <alignment vertical="center"/>
    </xf>
    <xf numFmtId="3" fontId="21" fillId="4" borderId="18" xfId="0" applyNumberFormat="1" applyFont="1" applyFill="1" applyBorder="1" applyAlignment="1">
      <alignment horizontal="right" vertical="center"/>
    </xf>
    <xf numFmtId="0" fontId="21" fillId="4" borderId="20" xfId="0" applyFont="1" applyFill="1" applyBorder="1" applyAlignment="1">
      <alignment horizontal="left" vertical="center"/>
    </xf>
    <xf numFmtId="3" fontId="21" fillId="5" borderId="20" xfId="0" applyNumberFormat="1" applyFont="1" applyFill="1" applyBorder="1" applyAlignment="1">
      <alignment vertical="center"/>
    </xf>
    <xf numFmtId="3" fontId="37" fillId="4" borderId="20" xfId="0" applyNumberFormat="1" applyFont="1" applyFill="1" applyBorder="1" applyAlignment="1">
      <alignment horizontal="right" vertical="center"/>
    </xf>
    <xf numFmtId="0" fontId="62" fillId="4" borderId="18" xfId="0" applyFont="1" applyFill="1" applyBorder="1" applyAlignment="1">
      <alignment vertical="center"/>
    </xf>
    <xf numFmtId="3" fontId="62" fillId="4" borderId="18" xfId="0" applyNumberFormat="1" applyFont="1" applyFill="1" applyBorder="1" applyAlignment="1">
      <alignment horizontal="right" vertical="center"/>
    </xf>
    <xf numFmtId="0" fontId="62" fillId="0" borderId="20" xfId="0" applyFont="1" applyBorder="1" applyAlignment="1">
      <alignment horizontal="left" vertical="center"/>
    </xf>
    <xf numFmtId="0" fontId="61" fillId="4" borderId="20" xfId="0" applyFont="1" applyFill="1" applyBorder="1" applyAlignment="1">
      <alignment vertical="center"/>
    </xf>
    <xf numFmtId="0" fontId="62" fillId="4" borderId="0" xfId="0" applyFont="1" applyFill="1" applyAlignment="1">
      <alignment horizontal="center"/>
    </xf>
    <xf numFmtId="0" fontId="62" fillId="0" borderId="18" xfId="0" applyFont="1" applyBorder="1" applyAlignment="1">
      <alignment horizontal="left" vertical="top"/>
    </xf>
    <xf numFmtId="0" fontId="62" fillId="0" borderId="20" xfId="0" applyFont="1" applyBorder="1" applyAlignment="1">
      <alignment horizontal="left" vertical="top"/>
    </xf>
    <xf numFmtId="0" fontId="58" fillId="10" borderId="0" xfId="3" applyFont="1" applyFill="1" applyBorder="1" applyAlignment="1"/>
    <xf numFmtId="0" fontId="58" fillId="10" borderId="0" xfId="3" applyFont="1" applyFill="1" applyBorder="1" applyAlignment="1">
      <alignment horizontal="left" wrapText="1"/>
    </xf>
    <xf numFmtId="0" fontId="58" fillId="10" borderId="18" xfId="3" applyFont="1" applyFill="1" applyBorder="1" applyAlignment="1">
      <alignment horizontal="right" wrapText="1"/>
    </xf>
    <xf numFmtId="0" fontId="61" fillId="4" borderId="0" xfId="0" applyFont="1" applyFill="1"/>
    <xf numFmtId="0" fontId="61" fillId="0" borderId="0" xfId="0" applyFont="1" applyAlignment="1">
      <alignment vertical="center"/>
    </xf>
    <xf numFmtId="0" fontId="62" fillId="4" borderId="0" xfId="0" applyFont="1" applyFill="1" applyAlignment="1">
      <alignment horizontal="left" vertical="center"/>
    </xf>
    <xf numFmtId="0" fontId="61" fillId="4" borderId="0" xfId="0" applyFont="1" applyFill="1" applyAlignment="1">
      <alignment vertical="center"/>
    </xf>
    <xf numFmtId="3" fontId="69" fillId="4" borderId="0" xfId="12" applyNumberFormat="1" applyFont="1" applyFill="1" applyAlignment="1">
      <alignment horizontal="right" vertical="center"/>
    </xf>
    <xf numFmtId="3" fontId="76" fillId="0" borderId="0" xfId="0" applyNumberFormat="1" applyFont="1" applyAlignment="1">
      <alignment vertical="center"/>
    </xf>
    <xf numFmtId="0" fontId="58" fillId="9" borderId="0" xfId="0" applyFont="1" applyFill="1"/>
    <xf numFmtId="0" fontId="58" fillId="9" borderId="18" xfId="0" applyFont="1" applyFill="1" applyBorder="1" applyAlignment="1">
      <alignment horizontal="center"/>
    </xf>
    <xf numFmtId="0" fontId="62" fillId="4" borderId="20" xfId="0" applyFont="1" applyFill="1" applyBorder="1" applyAlignment="1">
      <alignment horizontal="left" vertical="center"/>
    </xf>
    <xf numFmtId="0" fontId="58" fillId="9" borderId="0" xfId="0" applyFont="1" applyFill="1" applyAlignment="1">
      <alignment horizontal="center"/>
    </xf>
    <xf numFmtId="0" fontId="20" fillId="4" borderId="0" xfId="0" applyFont="1" applyFill="1" applyAlignment="1">
      <alignment vertical="top"/>
    </xf>
    <xf numFmtId="41" fontId="62" fillId="5" borderId="18" xfId="1" applyFont="1" applyFill="1" applyBorder="1" applyAlignment="1">
      <alignment vertical="center"/>
    </xf>
    <xf numFmtId="0" fontId="58" fillId="9" borderId="0" xfId="0" applyFont="1" applyFill="1" applyAlignment="1">
      <alignment horizontal="left"/>
    </xf>
    <xf numFmtId="0" fontId="51" fillId="10" borderId="0" xfId="3" applyFont="1" applyFill="1" applyBorder="1" applyAlignment="1">
      <alignment horizontal="center" vertical="center" wrapText="1"/>
    </xf>
    <xf numFmtId="0" fontId="63" fillId="0" borderId="0" xfId="0" applyFont="1" applyAlignment="1">
      <alignment horizontal="center" vertical="center"/>
    </xf>
    <xf numFmtId="0" fontId="71" fillId="0" borderId="0" xfId="0" applyFont="1" applyAlignment="1">
      <alignment horizontal="left" vertical="center" wrapText="1"/>
    </xf>
    <xf numFmtId="14" fontId="63" fillId="0" borderId="0" xfId="0" applyNumberFormat="1" applyFont="1" applyAlignment="1">
      <alignment horizontal="center" vertical="center"/>
    </xf>
    <xf numFmtId="0" fontId="61" fillId="0" borderId="0" xfId="1" applyNumberFormat="1" applyFont="1" applyAlignment="1">
      <alignment horizontal="center" vertical="center"/>
    </xf>
    <xf numFmtId="0" fontId="61" fillId="0" borderId="0" xfId="0" applyFont="1" applyAlignment="1">
      <alignment horizontal="center" vertical="center"/>
    </xf>
    <xf numFmtId="41" fontId="61" fillId="0" borderId="0" xfId="1" applyFont="1" applyAlignment="1">
      <alignment horizontal="center" vertical="top"/>
    </xf>
    <xf numFmtId="0" fontId="62" fillId="0" borderId="0" xfId="0" applyFont="1" applyAlignment="1">
      <alignment vertical="top"/>
    </xf>
    <xf numFmtId="41" fontId="62" fillId="5" borderId="0" xfId="1" applyFont="1" applyFill="1" applyAlignment="1">
      <alignment vertical="top"/>
    </xf>
    <xf numFmtId="41" fontId="62" fillId="0" borderId="0" xfId="1" applyFont="1" applyAlignment="1">
      <alignment horizontal="center" vertical="top"/>
    </xf>
    <xf numFmtId="3" fontId="62" fillId="0" borderId="0" xfId="0" applyNumberFormat="1" applyFont="1" applyAlignment="1">
      <alignment horizontal="center" vertical="center"/>
    </xf>
    <xf numFmtId="3" fontId="61" fillId="0" borderId="0" xfId="0" applyNumberFormat="1" applyFont="1" applyAlignment="1">
      <alignment horizontal="center" vertical="center"/>
    </xf>
    <xf numFmtId="41" fontId="62" fillId="0" borderId="0" xfId="0" applyNumberFormat="1" applyFont="1" applyAlignment="1">
      <alignment vertical="top"/>
    </xf>
    <xf numFmtId="0" fontId="68" fillId="0" borderId="0" xfId="0" applyFont="1" applyAlignment="1">
      <alignment horizontal="left" vertical="top" wrapText="1"/>
    </xf>
    <xf numFmtId="0" fontId="65" fillId="0" borderId="0" xfId="0" applyFont="1" applyAlignment="1">
      <alignment horizontal="center" vertical="center"/>
    </xf>
    <xf numFmtId="0" fontId="74" fillId="0" borderId="0" xfId="0" applyFont="1" applyAlignment="1">
      <alignment vertical="center"/>
    </xf>
    <xf numFmtId="0" fontId="61" fillId="0" borderId="0" xfId="0" applyFont="1" applyAlignment="1">
      <alignment vertical="top" wrapText="1"/>
    </xf>
    <xf numFmtId="0" fontId="62" fillId="0" borderId="0" xfId="0" applyFont="1" applyAlignment="1">
      <alignment vertical="top" wrapText="1"/>
    </xf>
    <xf numFmtId="41" fontId="62" fillId="0" borderId="0" xfId="1" applyFont="1"/>
    <xf numFmtId="3" fontId="62" fillId="0" borderId="0" xfId="0" applyNumberFormat="1" applyFont="1" applyAlignment="1">
      <alignment horizontal="center" vertical="top"/>
    </xf>
    <xf numFmtId="41" fontId="62" fillId="5" borderId="0" xfId="1" applyFont="1" applyFill="1"/>
    <xf numFmtId="41" fontId="62" fillId="0" borderId="0" xfId="1" applyFont="1" applyAlignment="1">
      <alignment horizontal="center" vertical="top" wrapText="1"/>
    </xf>
    <xf numFmtId="0" fontId="62" fillId="0" borderId="0" xfId="0" applyFont="1" applyAlignment="1">
      <alignment horizontal="center" vertical="top"/>
    </xf>
    <xf numFmtId="0" fontId="68" fillId="0" borderId="0" xfId="0" applyFont="1" applyAlignment="1">
      <alignment vertical="top" wrapText="1"/>
    </xf>
    <xf numFmtId="3" fontId="62" fillId="0" borderId="0" xfId="0" applyNumberFormat="1" applyFont="1" applyAlignment="1">
      <alignment horizontal="right" vertical="top"/>
    </xf>
    <xf numFmtId="0" fontId="65" fillId="0" borderId="0" xfId="0" applyFont="1" applyAlignment="1">
      <alignment horizontal="left" vertical="top"/>
    </xf>
    <xf numFmtId="0" fontId="65" fillId="0" borderId="0" xfId="0" applyFont="1" applyAlignment="1">
      <alignment vertical="top"/>
    </xf>
    <xf numFmtId="4" fontId="77" fillId="4" borderId="0" xfId="0" applyNumberFormat="1" applyFont="1" applyFill="1" applyAlignment="1">
      <alignment horizontal="center" vertical="top"/>
    </xf>
    <xf numFmtId="14" fontId="77" fillId="4" borderId="0" xfId="0" applyNumberFormat="1" applyFont="1" applyFill="1" applyAlignment="1">
      <alignment horizontal="center" vertical="center"/>
    </xf>
    <xf numFmtId="0" fontId="61" fillId="0" borderId="0" xfId="0" applyFont="1" applyAlignment="1">
      <alignment horizontal="left" vertical="top"/>
    </xf>
    <xf numFmtId="3" fontId="62" fillId="5" borderId="0" xfId="0" applyNumberFormat="1" applyFont="1" applyFill="1"/>
    <xf numFmtId="0" fontId="61" fillId="0" borderId="0" xfId="0" applyFont="1" applyAlignment="1">
      <alignment horizontal="center" vertical="top"/>
    </xf>
    <xf numFmtId="3" fontId="61" fillId="0" borderId="0" xfId="0" applyNumberFormat="1" applyFont="1" applyAlignment="1">
      <alignment horizontal="center" vertical="top"/>
    </xf>
    <xf numFmtId="3" fontId="61" fillId="0" borderId="0" xfId="0" applyNumberFormat="1" applyFont="1" applyAlignment="1">
      <alignment horizontal="right" vertical="top"/>
    </xf>
    <xf numFmtId="9" fontId="62" fillId="0" borderId="0" xfId="0" applyNumberFormat="1" applyFont="1" applyAlignment="1">
      <alignment horizontal="center" vertical="top"/>
    </xf>
    <xf numFmtId="0" fontId="58" fillId="9" borderId="0" xfId="0" applyFont="1" applyFill="1" applyAlignment="1">
      <alignment vertical="center"/>
    </xf>
    <xf numFmtId="0" fontId="58" fillId="9" borderId="0" xfId="0" applyFont="1" applyFill="1" applyAlignment="1">
      <alignment horizontal="center" vertical="center"/>
    </xf>
    <xf numFmtId="14" fontId="58" fillId="9" borderId="0" xfId="0" applyNumberFormat="1" applyFont="1" applyFill="1" applyAlignment="1">
      <alignment horizontal="right" vertical="center"/>
    </xf>
    <xf numFmtId="0" fontId="58" fillId="9" borderId="0" xfId="0" applyFont="1" applyFill="1" applyAlignment="1">
      <alignment horizontal="center" vertical="top"/>
    </xf>
    <xf numFmtId="0" fontId="59" fillId="9" borderId="1" xfId="0" applyFont="1" applyFill="1" applyBorder="1"/>
    <xf numFmtId="168" fontId="58" fillId="9" borderId="2" xfId="0" applyNumberFormat="1" applyFont="1" applyFill="1" applyBorder="1" applyAlignment="1">
      <alignment horizontal="center" vertical="center"/>
    </xf>
    <xf numFmtId="168" fontId="58" fillId="9" borderId="20" xfId="0" applyNumberFormat="1" applyFont="1" applyFill="1" applyBorder="1" applyAlignment="1">
      <alignment horizontal="center" vertical="center"/>
    </xf>
    <xf numFmtId="0" fontId="62" fillId="0" borderId="18" xfId="0" applyFont="1" applyBorder="1" applyAlignment="1">
      <alignment vertical="top"/>
    </xf>
    <xf numFmtId="0" fontId="62" fillId="0" borderId="18" xfId="0" applyFont="1" applyBorder="1"/>
    <xf numFmtId="41" fontId="62" fillId="0" borderId="18" xfId="1" applyFont="1" applyBorder="1" applyAlignment="1">
      <alignment horizontal="center" vertical="top"/>
    </xf>
    <xf numFmtId="0" fontId="65" fillId="0" borderId="20" xfId="0" applyFont="1" applyBorder="1" applyAlignment="1">
      <alignment horizontal="left" vertical="top"/>
    </xf>
    <xf numFmtId="0" fontId="74" fillId="0" borderId="20" xfId="0" applyFont="1" applyBorder="1" applyAlignment="1">
      <alignment vertical="top"/>
    </xf>
    <xf numFmtId="3" fontId="61" fillId="5" borderId="20" xfId="0" applyNumberFormat="1" applyFont="1" applyFill="1" applyBorder="1" applyAlignment="1">
      <alignment vertical="top"/>
    </xf>
    <xf numFmtId="0" fontId="61" fillId="0" borderId="20" xfId="0" applyFont="1" applyBorder="1" applyAlignment="1">
      <alignment vertical="top"/>
    </xf>
    <xf numFmtId="3" fontId="61" fillId="0" borderId="20" xfId="0" applyNumberFormat="1" applyFont="1" applyBorder="1" applyAlignment="1">
      <alignment horizontal="center" vertical="top"/>
    </xf>
    <xf numFmtId="41" fontId="61" fillId="0" borderId="20" xfId="1" applyFont="1" applyBorder="1" applyAlignment="1">
      <alignment horizontal="center" vertical="top"/>
    </xf>
    <xf numFmtId="0" fontId="62" fillId="0" borderId="18" xfId="0" applyFont="1" applyBorder="1" applyAlignment="1">
      <alignment vertical="top" wrapText="1"/>
    </xf>
    <xf numFmtId="41" fontId="62" fillId="5" borderId="18" xfId="1" applyFont="1" applyFill="1" applyBorder="1"/>
    <xf numFmtId="0" fontId="61" fillId="0" borderId="20" xfId="0" applyFont="1" applyBorder="1" applyAlignment="1">
      <alignment vertical="top" wrapText="1"/>
    </xf>
    <xf numFmtId="0" fontId="61" fillId="0" borderId="18" xfId="0" applyFont="1" applyBorder="1" applyAlignment="1">
      <alignment horizontal="left" vertical="top"/>
    </xf>
    <xf numFmtId="0" fontId="61" fillId="0" borderId="18" xfId="0" applyFont="1" applyBorder="1" applyAlignment="1">
      <alignment vertical="top" wrapText="1"/>
    </xf>
    <xf numFmtId="3" fontId="62" fillId="5" borderId="18" xfId="0" applyNumberFormat="1" applyFont="1" applyFill="1" applyBorder="1"/>
    <xf numFmtId="9" fontId="61" fillId="0" borderId="18" xfId="2" applyFont="1" applyBorder="1" applyAlignment="1">
      <alignment horizontal="right"/>
    </xf>
    <xf numFmtId="0" fontId="65" fillId="0" borderId="18" xfId="0" applyFont="1" applyBorder="1" applyAlignment="1">
      <alignment horizontal="center" vertical="center" wrapText="1"/>
    </xf>
    <xf numFmtId="0" fontId="69" fillId="6" borderId="18" xfId="0" applyFont="1" applyFill="1" applyBorder="1" applyAlignment="1">
      <alignment vertical="center" wrapText="1"/>
    </xf>
    <xf numFmtId="0" fontId="65" fillId="0" borderId="20" xfId="0" applyFont="1" applyBorder="1" applyAlignment="1">
      <alignment horizontal="center" vertical="center" wrapText="1"/>
    </xf>
    <xf numFmtId="0" fontId="69" fillId="6" borderId="20" xfId="0" applyFont="1" applyFill="1" applyBorder="1" applyAlignment="1">
      <alignment vertical="center" wrapText="1"/>
    </xf>
    <xf numFmtId="0" fontId="65" fillId="4" borderId="0" xfId="0" applyFont="1" applyFill="1"/>
    <xf numFmtId="41" fontId="62" fillId="4" borderId="0" xfId="1" applyFont="1" applyFill="1" applyBorder="1" applyAlignment="1">
      <alignment vertical="center" wrapText="1"/>
    </xf>
    <xf numFmtId="0" fontId="65" fillId="4" borderId="0" xfId="0" applyFont="1" applyFill="1" applyAlignment="1">
      <alignment vertical="center"/>
    </xf>
    <xf numFmtId="0" fontId="65" fillId="0" borderId="18" xfId="0" applyFont="1" applyBorder="1" applyAlignment="1">
      <alignment horizontal="left" vertical="top"/>
    </xf>
    <xf numFmtId="0" fontId="68" fillId="0" borderId="18" xfId="0" applyFont="1" applyBorder="1" applyAlignment="1">
      <alignment horizontal="left" vertical="center" wrapText="1" indent="2"/>
    </xf>
    <xf numFmtId="3" fontId="62" fillId="5" borderId="18" xfId="0" applyNumberFormat="1" applyFont="1" applyFill="1" applyBorder="1" applyAlignment="1">
      <alignment vertical="top"/>
    </xf>
    <xf numFmtId="0" fontId="65" fillId="4" borderId="18" xfId="0" applyFont="1" applyFill="1" applyBorder="1" applyAlignment="1">
      <alignment vertical="center" wrapText="1"/>
    </xf>
    <xf numFmtId="0" fontId="65" fillId="4" borderId="18" xfId="0" applyFont="1" applyFill="1" applyBorder="1" applyAlignment="1">
      <alignment horizontal="left" vertical="center"/>
    </xf>
    <xf numFmtId="1" fontId="61" fillId="0" borderId="18" xfId="0" applyNumberFormat="1" applyFont="1" applyBorder="1" applyAlignment="1">
      <alignment horizontal="left" vertical="center"/>
    </xf>
    <xf numFmtId="0" fontId="61" fillId="0" borderId="18" xfId="0" applyFont="1" applyBorder="1" applyAlignment="1">
      <alignment vertical="center"/>
    </xf>
    <xf numFmtId="1" fontId="61" fillId="0" borderId="20" xfId="0" applyNumberFormat="1" applyFont="1" applyBorder="1" applyAlignment="1">
      <alignment horizontal="left" vertical="center"/>
    </xf>
    <xf numFmtId="0" fontId="61" fillId="0" borderId="20" xfId="0" applyFont="1" applyBorder="1" applyAlignment="1">
      <alignment vertical="center"/>
    </xf>
    <xf numFmtId="3" fontId="62" fillId="5" borderId="20" xfId="0" applyNumberFormat="1" applyFont="1" applyFill="1" applyBorder="1" applyAlignment="1">
      <alignment vertical="center"/>
    </xf>
    <xf numFmtId="0" fontId="78" fillId="9" borderId="0" xfId="0" applyFont="1" applyFill="1" applyAlignment="1">
      <alignment horizontal="center" wrapText="1"/>
    </xf>
    <xf numFmtId="0" fontId="78" fillId="9" borderId="0" xfId="0" applyFont="1" applyFill="1"/>
    <xf numFmtId="0" fontId="78" fillId="9" borderId="0" xfId="0" applyFont="1" applyFill="1" applyAlignment="1">
      <alignment wrapText="1"/>
    </xf>
    <xf numFmtId="0" fontId="62" fillId="4" borderId="18" xfId="0" applyFont="1" applyFill="1" applyBorder="1" applyAlignment="1">
      <alignment horizontal="left" vertical="center"/>
    </xf>
    <xf numFmtId="0" fontId="61" fillId="4" borderId="20" xfId="0" applyFont="1" applyFill="1" applyBorder="1" applyAlignment="1">
      <alignment horizontal="left" vertical="center"/>
    </xf>
    <xf numFmtId="0" fontId="62" fillId="4" borderId="0" xfId="0" applyFont="1" applyFill="1" applyAlignment="1">
      <alignment vertical="center" wrapText="1"/>
    </xf>
    <xf numFmtId="3" fontId="61" fillId="4" borderId="20" xfId="0" applyNumberFormat="1" applyFont="1" applyFill="1" applyBorder="1" applyAlignment="1">
      <alignment horizontal="right" vertical="center"/>
    </xf>
    <xf numFmtId="0" fontId="61" fillId="0" borderId="21" xfId="0" applyFont="1" applyBorder="1" applyAlignment="1">
      <alignment vertical="center"/>
    </xf>
    <xf numFmtId="3" fontId="62" fillId="0" borderId="21" xfId="0" applyNumberFormat="1" applyFont="1" applyBorder="1" applyAlignment="1">
      <alignment vertical="center"/>
    </xf>
    <xf numFmtId="0" fontId="68" fillId="0" borderId="0" xfId="0" applyFont="1" applyAlignment="1">
      <alignment vertical="center"/>
    </xf>
    <xf numFmtId="49" fontId="65" fillId="0" borderId="0" xfId="0" applyNumberFormat="1" applyFont="1" applyAlignment="1">
      <alignment horizontal="left" vertical="center"/>
    </xf>
    <xf numFmtId="49" fontId="65" fillId="0" borderId="18" xfId="0" applyNumberFormat="1" applyFont="1" applyBorder="1" applyAlignment="1">
      <alignment horizontal="left" vertical="center"/>
    </xf>
    <xf numFmtId="41" fontId="21" fillId="0" borderId="0" xfId="1" applyFont="1" applyFill="1" applyBorder="1" applyAlignment="1">
      <alignment vertical="center"/>
    </xf>
    <xf numFmtId="0" fontId="37" fillId="4" borderId="20" xfId="0" applyFont="1" applyFill="1" applyBorder="1" applyAlignment="1">
      <alignment horizontal="right" vertical="center"/>
    </xf>
    <xf numFmtId="0" fontId="37" fillId="4" borderId="0" xfId="0" applyFont="1" applyFill="1" applyAlignment="1">
      <alignment horizontal="right" vertical="center"/>
    </xf>
    <xf numFmtId="0" fontId="20" fillId="0" borderId="0" xfId="8" applyFont="1" applyAlignment="1">
      <alignment horizontal="left"/>
    </xf>
    <xf numFmtId="0" fontId="18" fillId="0" borderId="0" xfId="0" applyFont="1" applyAlignment="1">
      <alignment horizontal="left"/>
    </xf>
    <xf numFmtId="10" fontId="17" fillId="4" borderId="0" xfId="2" applyNumberFormat="1" applyFont="1" applyFill="1"/>
    <xf numFmtId="9" fontId="58" fillId="10" borderId="0" xfId="3" applyNumberFormat="1" applyFont="1" applyFill="1" applyBorder="1" applyAlignment="1">
      <alignment horizontal="right" wrapText="1"/>
    </xf>
    <xf numFmtId="0" fontId="20" fillId="0" borderId="0" xfId="0" applyFont="1" applyAlignment="1">
      <alignment horizontal="left" vertical="center"/>
    </xf>
    <xf numFmtId="3" fontId="20" fillId="4" borderId="0" xfId="0" applyNumberFormat="1" applyFont="1" applyFill="1" applyAlignment="1">
      <alignment vertical="center"/>
    </xf>
    <xf numFmtId="3" fontId="61" fillId="0" borderId="0" xfId="0" applyNumberFormat="1" applyFont="1" applyAlignment="1">
      <alignment vertical="center"/>
    </xf>
    <xf numFmtId="41" fontId="71" fillId="0" borderId="20" xfId="19" applyFont="1" applyBorder="1" applyAlignment="1">
      <alignment horizontal="left" vertical="center"/>
    </xf>
    <xf numFmtId="0" fontId="58" fillId="10" borderId="18" xfId="3" applyFont="1" applyFill="1" applyBorder="1" applyAlignment="1">
      <alignment horizontal="center" wrapText="1"/>
    </xf>
    <xf numFmtId="0" fontId="65" fillId="0" borderId="0" xfId="0" applyFont="1" applyAlignment="1">
      <alignment horizontal="center" vertical="center" wrapText="1"/>
    </xf>
    <xf numFmtId="41" fontId="20" fillId="0" borderId="0" xfId="1" applyFont="1" applyAlignment="1">
      <alignment horizontal="center" vertical="top"/>
    </xf>
    <xf numFmtId="0" fontId="65" fillId="4" borderId="0" xfId="0" applyFont="1" applyFill="1" applyAlignment="1">
      <alignment horizontal="left" vertical="center" wrapText="1"/>
    </xf>
    <xf numFmtId="0" fontId="65" fillId="4" borderId="0" xfId="0" applyFont="1" applyFill="1" applyAlignment="1">
      <alignment vertical="center" wrapText="1"/>
    </xf>
    <xf numFmtId="0" fontId="65" fillId="0" borderId="0" xfId="0" applyFont="1" applyAlignment="1">
      <alignment horizontal="left" vertical="center"/>
    </xf>
    <xf numFmtId="0" fontId="68" fillId="0" borderId="0" xfId="0" applyFont="1" applyAlignment="1">
      <alignment horizontal="left" vertical="center" wrapText="1" indent="2"/>
    </xf>
    <xf numFmtId="0" fontId="65" fillId="4" borderId="0" xfId="0" applyFont="1" applyFill="1" applyAlignment="1">
      <alignment horizontal="left" vertical="center"/>
    </xf>
    <xf numFmtId="41" fontId="17" fillId="5" borderId="0" xfId="1" applyFont="1" applyFill="1" applyAlignment="1">
      <alignment vertical="top"/>
    </xf>
    <xf numFmtId="41" fontId="17" fillId="4" borderId="0" xfId="1" applyFont="1" applyFill="1" applyBorder="1" applyAlignment="1">
      <alignment horizontal="center" vertical="center"/>
    </xf>
    <xf numFmtId="0" fontId="65" fillId="4" borderId="0" xfId="0" applyFont="1" applyFill="1" applyAlignment="1">
      <alignment horizontal="left" vertical="top" wrapText="1"/>
    </xf>
    <xf numFmtId="0" fontId="70" fillId="0" borderId="0" xfId="0" applyFont="1" applyAlignment="1">
      <alignment horizontal="left" vertical="center" wrapText="1" indent="2"/>
    </xf>
    <xf numFmtId="0" fontId="68" fillId="0" borderId="0" xfId="0" applyFont="1" applyAlignment="1">
      <alignment horizontal="left" vertical="center" wrapText="1" indent="4"/>
    </xf>
    <xf numFmtId="0" fontId="65" fillId="4" borderId="0" xfId="0" applyFont="1" applyFill="1" applyAlignment="1">
      <alignment horizontal="left" vertical="top"/>
    </xf>
    <xf numFmtId="9" fontId="20" fillId="0" borderId="2" xfId="2" applyFont="1" applyBorder="1" applyAlignment="1">
      <alignment vertical="top"/>
    </xf>
    <xf numFmtId="0" fontId="74" fillId="4" borderId="0" xfId="0" applyFont="1" applyFill="1"/>
    <xf numFmtId="0" fontId="48" fillId="4" borderId="0" xfId="0" applyFont="1" applyFill="1" applyAlignment="1">
      <alignment horizontal="left"/>
    </xf>
    <xf numFmtId="0" fontId="48" fillId="0" borderId="0" xfId="0" applyFont="1" applyAlignment="1">
      <alignment horizontal="left"/>
    </xf>
    <xf numFmtId="41" fontId="37" fillId="4" borderId="0" xfId="0" applyNumberFormat="1" applyFont="1" applyFill="1" applyAlignment="1">
      <alignment vertical="top"/>
    </xf>
    <xf numFmtId="41" fontId="37" fillId="4" borderId="20" xfId="0" applyNumberFormat="1" applyFont="1" applyFill="1" applyBorder="1" applyAlignment="1">
      <alignment vertical="top"/>
    </xf>
    <xf numFmtId="41" fontId="37" fillId="4" borderId="21" xfId="0" applyNumberFormat="1" applyFont="1" applyFill="1" applyBorder="1" applyAlignment="1">
      <alignment vertical="top"/>
    </xf>
    <xf numFmtId="0" fontId="21" fillId="0" borderId="0" xfId="0" applyFont="1" applyAlignment="1">
      <alignment vertical="top" wrapText="1"/>
    </xf>
    <xf numFmtId="41" fontId="50" fillId="0" borderId="0" xfId="8" applyNumberFormat="1" applyFont="1" applyAlignment="1">
      <alignment vertical="center"/>
    </xf>
    <xf numFmtId="3" fontId="21" fillId="4" borderId="0" xfId="1" applyNumberFormat="1" applyFont="1" applyFill="1" applyAlignment="1">
      <alignment horizontal="right" vertical="top" wrapText="1"/>
    </xf>
    <xf numFmtId="3" fontId="21" fillId="4" borderId="18" xfId="1" applyNumberFormat="1" applyFont="1" applyFill="1" applyBorder="1" applyAlignment="1">
      <alignment horizontal="right" vertical="top" wrapText="1"/>
    </xf>
    <xf numFmtId="164" fontId="50" fillId="4" borderId="0" xfId="2" applyNumberFormat="1" applyFont="1" applyFill="1" applyBorder="1" applyAlignment="1" applyProtection="1">
      <alignment horizontal="right" vertical="center"/>
      <protection locked="0"/>
    </xf>
    <xf numFmtId="164" fontId="50" fillId="4" borderId="18" xfId="2" applyNumberFormat="1" applyFont="1" applyFill="1" applyBorder="1" applyAlignment="1" applyProtection="1">
      <alignment horizontal="right" vertical="center"/>
      <protection locked="0"/>
    </xf>
    <xf numFmtId="164" fontId="50" fillId="4" borderId="0" xfId="14" applyNumberFormat="1" applyFont="1" applyFill="1" applyBorder="1">
      <alignment horizontal="right" vertical="center"/>
      <protection locked="0"/>
    </xf>
    <xf numFmtId="164" fontId="50" fillId="4" borderId="18" xfId="14" applyNumberFormat="1" applyFont="1" applyFill="1" applyBorder="1">
      <alignment horizontal="right" vertical="center"/>
      <protection locked="0"/>
    </xf>
    <xf numFmtId="164" fontId="22" fillId="0" borderId="0" xfId="2" applyNumberFormat="1" applyFont="1" applyFill="1" applyBorder="1" applyAlignment="1">
      <alignment horizontal="right" vertical="center" wrapText="1"/>
    </xf>
    <xf numFmtId="164" fontId="17" fillId="4" borderId="0" xfId="1" applyNumberFormat="1" applyFont="1" applyFill="1" applyAlignment="1">
      <alignment horizontal="right"/>
    </xf>
    <xf numFmtId="164" fontId="17" fillId="4" borderId="0" xfId="2" applyNumberFormat="1" applyFont="1" applyFill="1" applyAlignment="1">
      <alignment horizontal="right"/>
    </xf>
    <xf numFmtId="164" fontId="17" fillId="4" borderId="0" xfId="16" applyNumberFormat="1" applyFont="1" applyFill="1" applyAlignment="1">
      <alignment horizontal="right"/>
    </xf>
    <xf numFmtId="164" fontId="17" fillId="0" borderId="0" xfId="2" applyNumberFormat="1" applyFont="1" applyFill="1" applyAlignment="1">
      <alignment horizontal="right"/>
    </xf>
    <xf numFmtId="41" fontId="21" fillId="5" borderId="0" xfId="19" applyFont="1" applyFill="1" applyBorder="1" applyAlignment="1">
      <alignment horizontal="right" vertical="center"/>
    </xf>
    <xf numFmtId="41" fontId="21" fillId="5" borderId="18" xfId="19" applyFont="1" applyFill="1" applyBorder="1" applyAlignment="1">
      <alignment horizontal="right" vertical="center"/>
    </xf>
    <xf numFmtId="0" fontId="21" fillId="4" borderId="0" xfId="0" applyFont="1" applyFill="1" applyAlignment="1">
      <alignment horizontal="center" vertical="center"/>
    </xf>
    <xf numFmtId="3" fontId="61" fillId="0" borderId="20" xfId="0" applyNumberFormat="1" applyFont="1" applyBorder="1" applyAlignment="1">
      <alignment horizontal="right" vertical="top"/>
    </xf>
    <xf numFmtId="3" fontId="65" fillId="0" borderId="0" xfId="1" applyNumberFormat="1" applyFont="1" applyBorder="1" applyAlignment="1">
      <alignment vertical="center" wrapText="1"/>
    </xf>
    <xf numFmtId="3" fontId="20" fillId="0" borderId="2" xfId="0" applyNumberFormat="1" applyFont="1" applyBorder="1" applyAlignment="1">
      <alignment horizontal="right" vertical="top"/>
    </xf>
    <xf numFmtId="0" fontId="81" fillId="0" borderId="0" xfId="0" applyFont="1" applyAlignment="1">
      <alignment vertical="center"/>
    </xf>
    <xf numFmtId="0" fontId="82" fillId="0" borderId="0" xfId="0" applyFont="1"/>
    <xf numFmtId="0" fontId="58" fillId="9" borderId="0" xfId="0" applyFont="1" applyFill="1" applyAlignment="1">
      <alignment horizontal="center" vertical="center" wrapText="1"/>
    </xf>
    <xf numFmtId="0" fontId="69" fillId="6" borderId="18" xfId="0" applyFont="1" applyFill="1" applyBorder="1" applyAlignment="1">
      <alignment horizontal="justify" vertical="center" wrapText="1"/>
    </xf>
    <xf numFmtId="0" fontId="69" fillId="6" borderId="20" xfId="0" applyFont="1" applyFill="1" applyBorder="1" applyAlignment="1">
      <alignment horizontal="justify" vertical="center" wrapText="1"/>
    </xf>
    <xf numFmtId="0" fontId="9" fillId="3" borderId="0" xfId="4" applyFill="1" applyAlignment="1">
      <alignment horizontal="left" vertical="center"/>
    </xf>
    <xf numFmtId="0" fontId="18" fillId="4" borderId="0" xfId="0" applyFont="1" applyFill="1" applyAlignment="1">
      <alignment horizontal="left"/>
    </xf>
    <xf numFmtId="0" fontId="84" fillId="4" borderId="0" xfId="8" applyFont="1" applyFill="1" applyAlignment="1">
      <alignment vertical="top" wrapText="1"/>
    </xf>
    <xf numFmtId="0" fontId="85" fillId="4" borderId="0" xfId="8" applyFont="1" applyFill="1" applyAlignment="1">
      <alignment vertical="top"/>
    </xf>
    <xf numFmtId="0" fontId="84" fillId="4" borderId="0" xfId="8" applyFont="1" applyFill="1" applyAlignment="1">
      <alignment vertical="top"/>
    </xf>
    <xf numFmtId="0" fontId="84" fillId="4" borderId="0" xfId="15" applyFont="1" applyFill="1" applyBorder="1" applyAlignment="1">
      <alignment vertical="top"/>
    </xf>
    <xf numFmtId="0" fontId="84" fillId="4" borderId="0" xfId="15" applyFont="1" applyFill="1" applyBorder="1" applyAlignment="1">
      <alignment vertical="center"/>
    </xf>
    <xf numFmtId="0" fontId="85" fillId="4" borderId="0" xfId="13" quotePrefix="1" applyFont="1" applyFill="1" applyAlignment="1">
      <alignment horizontal="center" vertical="top"/>
    </xf>
    <xf numFmtId="0" fontId="55" fillId="10" borderId="52" xfId="3" applyFont="1" applyFill="1" applyBorder="1" applyAlignment="1">
      <alignment horizontal="center" wrapText="1"/>
    </xf>
    <xf numFmtId="0" fontId="51" fillId="10" borderId="53" xfId="3" applyFont="1" applyFill="1" applyBorder="1" applyAlignment="1">
      <alignment horizontal="center" vertical="center" wrapText="1"/>
    </xf>
    <xf numFmtId="0" fontId="51" fillId="10" borderId="21" xfId="3" applyFont="1" applyFill="1" applyBorder="1" applyAlignment="1">
      <alignment horizontal="center" vertical="center" wrapText="1"/>
    </xf>
    <xf numFmtId="3" fontId="85" fillId="13" borderId="0" xfId="14" applyFont="1" applyFill="1" applyBorder="1" applyAlignment="1">
      <alignment horizontal="center" vertical="center"/>
      <protection locked="0"/>
    </xf>
    <xf numFmtId="3" fontId="85" fillId="13" borderId="0" xfId="14" applyFont="1" applyFill="1" applyBorder="1" applyAlignment="1">
      <alignment horizontal="center" vertical="top"/>
      <protection locked="0"/>
    </xf>
    <xf numFmtId="0" fontId="21" fillId="4" borderId="0" xfId="0" applyFont="1" applyFill="1" applyAlignment="1">
      <alignment vertical="center" wrapText="1"/>
    </xf>
    <xf numFmtId="0" fontId="21" fillId="4" borderId="0" xfId="0" applyFont="1" applyFill="1" applyAlignment="1">
      <alignment horizontal="left" vertical="center" wrapText="1" indent="1"/>
    </xf>
    <xf numFmtId="0" fontId="88" fillId="4" borderId="0" xfId="0" applyFont="1" applyFill="1"/>
    <xf numFmtId="41" fontId="61" fillId="0" borderId="20" xfId="1" applyFont="1" applyBorder="1" applyAlignment="1">
      <alignment horizontal="center" vertical="top" wrapText="1"/>
    </xf>
    <xf numFmtId="41" fontId="62" fillId="0" borderId="0" xfId="1" applyFont="1" applyAlignment="1">
      <alignment horizontal="right" vertical="top"/>
    </xf>
    <xf numFmtId="3" fontId="60" fillId="4" borderId="0" xfId="1" applyNumberFormat="1" applyFont="1" applyFill="1" applyBorder="1" applyAlignment="1">
      <alignment vertical="center" wrapText="1"/>
    </xf>
    <xf numFmtId="41" fontId="89" fillId="0" borderId="0" xfId="1" applyFont="1" applyBorder="1" applyAlignment="1">
      <alignment horizontal="right" vertical="center" wrapText="1"/>
    </xf>
    <xf numFmtId="41" fontId="60" fillId="4" borderId="0" xfId="1" applyFont="1" applyFill="1" applyBorder="1" applyAlignment="1">
      <alignment vertical="center" wrapText="1"/>
    </xf>
    <xf numFmtId="41" fontId="65" fillId="0" borderId="0" xfId="1" applyFont="1" applyBorder="1" applyAlignment="1">
      <alignment vertical="center"/>
    </xf>
    <xf numFmtId="41" fontId="65" fillId="0" borderId="0" xfId="1" applyFont="1" applyBorder="1" applyAlignment="1">
      <alignment horizontal="center" vertical="center" wrapText="1"/>
    </xf>
    <xf numFmtId="41" fontId="69" fillId="4" borderId="0" xfId="1" applyFont="1" applyFill="1" applyAlignment="1">
      <alignment horizontal="right" vertical="center"/>
    </xf>
    <xf numFmtId="41" fontId="60" fillId="4" borderId="0" xfId="1" applyFont="1" applyFill="1" applyBorder="1" applyAlignment="1">
      <alignment horizontal="center" vertical="center" wrapText="1"/>
    </xf>
    <xf numFmtId="41" fontId="91" fillId="5" borderId="0" xfId="1" applyFont="1" applyFill="1" applyAlignment="1">
      <alignment vertical="top"/>
    </xf>
    <xf numFmtId="41" fontId="65" fillId="0" borderId="0" xfId="1" applyFont="1" applyBorder="1" applyAlignment="1">
      <alignment vertical="center" wrapText="1"/>
    </xf>
    <xf numFmtId="41" fontId="90" fillId="0" borderId="0" xfId="1" applyFont="1" applyBorder="1" applyAlignment="1">
      <alignment vertical="center" wrapText="1"/>
    </xf>
    <xf numFmtId="41" fontId="90" fillId="0" borderId="0" xfId="1" applyFont="1" applyBorder="1" applyAlignment="1">
      <alignment horizontal="center" vertical="center" wrapText="1"/>
    </xf>
    <xf numFmtId="41" fontId="92" fillId="12" borderId="0" xfId="1" applyFont="1" applyFill="1" applyAlignment="1">
      <alignment vertical="center"/>
    </xf>
    <xf numFmtId="41" fontId="17" fillId="5" borderId="50" xfId="1" applyFont="1" applyFill="1" applyBorder="1" applyAlignment="1">
      <alignment vertical="top"/>
    </xf>
    <xf numFmtId="41" fontId="20" fillId="0" borderId="2" xfId="1" applyFont="1" applyBorder="1" applyAlignment="1">
      <alignment vertical="top"/>
    </xf>
    <xf numFmtId="41" fontId="17" fillId="4" borderId="0" xfId="1" applyFont="1" applyFill="1" applyBorder="1" applyAlignment="1">
      <alignment horizontal="right" vertical="center" wrapText="1"/>
    </xf>
    <xf numFmtId="41" fontId="17" fillId="4" borderId="0" xfId="1" applyFont="1" applyFill="1" applyBorder="1" applyAlignment="1">
      <alignment horizontal="right" vertical="center"/>
    </xf>
    <xf numFmtId="41" fontId="60" fillId="4" borderId="0" xfId="1" applyFont="1" applyFill="1" applyBorder="1" applyAlignment="1">
      <alignment horizontal="right" vertical="center" wrapText="1"/>
    </xf>
    <xf numFmtId="41" fontId="65" fillId="0" borderId="0" xfId="1" applyFont="1" applyBorder="1" applyAlignment="1">
      <alignment horizontal="right" vertical="center" wrapText="1"/>
    </xf>
    <xf numFmtId="41" fontId="65" fillId="4" borderId="0" xfId="1" applyFont="1" applyFill="1" applyBorder="1" applyAlignment="1">
      <alignment horizontal="right" vertical="center" wrapText="1"/>
    </xf>
    <xf numFmtId="41" fontId="65" fillId="0" borderId="0" xfId="1" applyFont="1" applyAlignment="1">
      <alignment horizontal="right"/>
    </xf>
    <xf numFmtId="41" fontId="60" fillId="4" borderId="0" xfId="1" quotePrefix="1" applyFont="1" applyFill="1" applyBorder="1" applyAlignment="1">
      <alignment horizontal="right" vertical="center" wrapText="1"/>
    </xf>
    <xf numFmtId="41" fontId="17" fillId="5" borderId="0" xfId="1" applyFont="1" applyFill="1" applyAlignment="1">
      <alignment horizontal="right" vertical="top"/>
    </xf>
    <xf numFmtId="41" fontId="14" fillId="0" borderId="0" xfId="1" applyFont="1" applyBorder="1" applyAlignment="1">
      <alignment horizontal="right" vertical="center" wrapText="1"/>
    </xf>
    <xf numFmtId="41" fontId="14" fillId="4" borderId="0" xfId="1" applyFont="1" applyFill="1" applyBorder="1" applyAlignment="1">
      <alignment horizontal="right" vertical="center" wrapText="1"/>
    </xf>
    <xf numFmtId="41" fontId="69" fillId="4" borderId="0" xfId="1" applyFont="1" applyFill="1" applyBorder="1" applyAlignment="1">
      <alignment horizontal="right" vertical="center" wrapText="1"/>
    </xf>
    <xf numFmtId="41" fontId="62" fillId="4" borderId="0" xfId="1" applyFont="1" applyFill="1" applyBorder="1" applyAlignment="1">
      <alignment horizontal="right" vertical="center" wrapText="1"/>
    </xf>
    <xf numFmtId="41" fontId="62" fillId="4" borderId="0" xfId="1" quotePrefix="1" applyFont="1" applyFill="1" applyBorder="1" applyAlignment="1">
      <alignment horizontal="right" vertical="center" wrapText="1"/>
    </xf>
    <xf numFmtId="3" fontId="21" fillId="0" borderId="18" xfId="0" applyNumberFormat="1" applyFont="1" applyBorder="1" applyAlignment="1">
      <alignment vertical="center"/>
    </xf>
    <xf numFmtId="3" fontId="37" fillId="0" borderId="20" xfId="0" applyNumberFormat="1" applyFont="1" applyBorder="1" applyAlignment="1">
      <alignment vertical="center"/>
    </xf>
    <xf numFmtId="3" fontId="64" fillId="0" borderId="0" xfId="0" applyNumberFormat="1" applyFont="1" applyAlignment="1">
      <alignment vertical="center"/>
    </xf>
    <xf numFmtId="3" fontId="68" fillId="0" borderId="18" xfId="0" applyNumberFormat="1" applyFont="1" applyBorder="1" applyAlignment="1">
      <alignment vertical="center"/>
    </xf>
    <xf numFmtId="3" fontId="61" fillId="0" borderId="21" xfId="1" applyNumberFormat="1" applyFont="1" applyBorder="1" applyAlignment="1">
      <alignment vertical="center"/>
    </xf>
    <xf numFmtId="3" fontId="62" fillId="0" borderId="0" xfId="1" applyNumberFormat="1" applyFont="1" applyBorder="1" applyAlignment="1">
      <alignment vertical="center"/>
    </xf>
    <xf numFmtId="3" fontId="61" fillId="0" borderId="0" xfId="1" applyNumberFormat="1" applyFont="1" applyBorder="1" applyAlignment="1">
      <alignment vertical="center"/>
    </xf>
    <xf numFmtId="164" fontId="37" fillId="4" borderId="21" xfId="2" applyNumberFormat="1" applyFont="1" applyFill="1" applyBorder="1" applyAlignment="1">
      <alignment vertical="center"/>
    </xf>
    <xf numFmtId="3" fontId="85" fillId="4" borderId="0" xfId="14" applyFont="1" applyFill="1" applyBorder="1">
      <alignment horizontal="right" vertical="center"/>
      <protection locked="0"/>
    </xf>
    <xf numFmtId="164" fontId="85" fillId="4" borderId="0" xfId="14" applyNumberFormat="1" applyFont="1" applyFill="1" applyBorder="1">
      <alignment horizontal="right" vertical="center"/>
      <protection locked="0"/>
    </xf>
    <xf numFmtId="164" fontId="85" fillId="4" borderId="0" xfId="14" applyNumberFormat="1" applyFont="1" applyFill="1" applyBorder="1" applyAlignment="1">
      <alignment horizontal="right" vertical="top"/>
      <protection locked="0"/>
    </xf>
    <xf numFmtId="3" fontId="85" fillId="4" borderId="0" xfId="14" applyFont="1" applyFill="1" applyBorder="1" applyAlignment="1">
      <alignment horizontal="right" vertical="top"/>
      <protection locked="0"/>
    </xf>
    <xf numFmtId="0" fontId="21" fillId="4" borderId="0" xfId="0" applyFont="1" applyFill="1" applyAlignment="1">
      <alignment horizontal="justify" vertical="top" wrapText="1"/>
    </xf>
    <xf numFmtId="0" fontId="43" fillId="9" borderId="0" xfId="5" applyFont="1" applyFill="1" applyBorder="1" applyAlignment="1">
      <alignment horizontal="left" vertical="center" wrapText="1"/>
    </xf>
    <xf numFmtId="0" fontId="44" fillId="11" borderId="0" xfId="5" applyFont="1" applyFill="1" applyBorder="1" applyAlignment="1" applyProtection="1">
      <alignment horizontal="left" vertical="center" wrapText="1"/>
    </xf>
    <xf numFmtId="0" fontId="51" fillId="10" borderId="0" xfId="3" applyFont="1" applyFill="1" applyBorder="1" applyAlignment="1">
      <alignment horizontal="center" wrapText="1"/>
    </xf>
    <xf numFmtId="0" fontId="51" fillId="10" borderId="18" xfId="3" applyFont="1" applyFill="1" applyBorder="1" applyAlignment="1">
      <alignment horizontal="center" wrapText="1"/>
    </xf>
    <xf numFmtId="0" fontId="51" fillId="10" borderId="0" xfId="3" applyFont="1" applyFill="1" applyBorder="1" applyAlignment="1">
      <alignment horizontal="center" vertical="center" wrapText="1"/>
    </xf>
    <xf numFmtId="0" fontId="51" fillId="10" borderId="18" xfId="3" applyFont="1" applyFill="1" applyBorder="1" applyAlignment="1">
      <alignment horizontal="center" vertical="center" wrapText="1"/>
    </xf>
    <xf numFmtId="0" fontId="55" fillId="9" borderId="0" xfId="0" applyFont="1" applyFill="1" applyAlignment="1">
      <alignment horizontal="left"/>
    </xf>
    <xf numFmtId="0" fontId="49" fillId="4" borderId="21" xfId="8" applyFont="1" applyFill="1" applyBorder="1" applyAlignment="1">
      <alignment horizontal="left" vertical="center" wrapText="1"/>
    </xf>
    <xf numFmtId="0" fontId="49" fillId="4" borderId="0" xfId="8" applyFont="1" applyFill="1" applyAlignment="1">
      <alignment horizontal="left" vertical="center" wrapText="1"/>
    </xf>
    <xf numFmtId="0" fontId="55" fillId="9" borderId="0" xfId="0" applyFont="1" applyFill="1" applyAlignment="1">
      <alignment horizontal="center" wrapText="1"/>
    </xf>
    <xf numFmtId="0" fontId="21" fillId="0" borderId="0" xfId="0" applyFont="1" applyAlignment="1">
      <alignment horizontal="left" vertical="top" wrapText="1"/>
    </xf>
    <xf numFmtId="0" fontId="55" fillId="9" borderId="18" xfId="0" applyFont="1" applyFill="1" applyBorder="1" applyAlignment="1">
      <alignment horizontal="center" vertical="center" wrapText="1"/>
    </xf>
    <xf numFmtId="0" fontId="55" fillId="9" borderId="18" xfId="0" applyFont="1" applyFill="1" applyBorder="1" applyAlignment="1">
      <alignment horizontal="center" vertical="center"/>
    </xf>
    <xf numFmtId="0" fontId="55" fillId="9" borderId="0" xfId="0" applyFont="1" applyFill="1" applyAlignment="1">
      <alignment horizontal="center" vertical="center"/>
    </xf>
    <xf numFmtId="0" fontId="55" fillId="9" borderId="21" xfId="0" applyFont="1" applyFill="1" applyBorder="1" applyAlignment="1">
      <alignment horizontal="center" wrapText="1"/>
    </xf>
    <xf numFmtId="0" fontId="55" fillId="9" borderId="18" xfId="0" applyFont="1" applyFill="1" applyBorder="1" applyAlignment="1">
      <alignment horizontal="center" wrapText="1"/>
    </xf>
    <xf numFmtId="0" fontId="55" fillId="9" borderId="0" xfId="11" applyFont="1" applyFill="1" applyAlignment="1">
      <alignment horizontal="left"/>
    </xf>
    <xf numFmtId="0" fontId="54" fillId="9" borderId="0" xfId="0" applyFont="1" applyFill="1" applyAlignment="1">
      <alignment horizontal="left"/>
    </xf>
    <xf numFmtId="0" fontId="55" fillId="10" borderId="0" xfId="3" applyFont="1" applyFill="1" applyBorder="1" applyAlignment="1">
      <alignment horizontal="left" vertical="center" wrapText="1"/>
    </xf>
    <xf numFmtId="0" fontId="58" fillId="10" borderId="0" xfId="3" applyFont="1" applyFill="1" applyBorder="1" applyAlignment="1">
      <alignment horizontal="center" wrapText="1"/>
    </xf>
    <xf numFmtId="0" fontId="58" fillId="10" borderId="18" xfId="3" applyFont="1" applyFill="1" applyBorder="1" applyAlignment="1">
      <alignment horizontal="center" wrapText="1"/>
    </xf>
    <xf numFmtId="0" fontId="58" fillId="10" borderId="0" xfId="3" applyFont="1" applyFill="1" applyBorder="1" applyAlignment="1">
      <alignment horizontal="center" vertical="center" wrapText="1"/>
    </xf>
    <xf numFmtId="0" fontId="58" fillId="10" borderId="18" xfId="3" applyFont="1" applyFill="1" applyBorder="1" applyAlignment="1">
      <alignment horizontal="center" vertical="center" wrapText="1"/>
    </xf>
    <xf numFmtId="0" fontId="58" fillId="10" borderId="0" xfId="3" applyFont="1" applyFill="1" applyBorder="1" applyAlignment="1">
      <alignment horizontal="center"/>
    </xf>
    <xf numFmtId="0" fontId="58" fillId="10" borderId="18" xfId="3" applyFont="1" applyFill="1" applyBorder="1" applyAlignment="1">
      <alignment horizontal="center"/>
    </xf>
    <xf numFmtId="0" fontId="58" fillId="9" borderId="18" xfId="0" applyFont="1" applyFill="1" applyBorder="1" applyAlignment="1">
      <alignment horizontal="center" vertical="center" wrapText="1"/>
    </xf>
    <xf numFmtId="9" fontId="58" fillId="10" borderId="0" xfId="3" applyNumberFormat="1" applyFont="1" applyFill="1" applyBorder="1" applyAlignment="1">
      <alignment horizontal="left"/>
    </xf>
    <xf numFmtId="9" fontId="58" fillId="10" borderId="21" xfId="3" applyNumberFormat="1" applyFont="1" applyFill="1" applyBorder="1" applyAlignment="1">
      <alignment horizontal="center" wrapText="1"/>
    </xf>
    <xf numFmtId="9" fontId="58" fillId="10" borderId="18" xfId="3" applyNumberFormat="1" applyFont="1" applyFill="1" applyBorder="1" applyAlignment="1">
      <alignment horizontal="center" wrapText="1"/>
    </xf>
    <xf numFmtId="9" fontId="58" fillId="10" borderId="0" xfId="3" applyNumberFormat="1" applyFont="1" applyFill="1" applyBorder="1" applyAlignment="1">
      <alignment horizontal="right" wrapText="1"/>
    </xf>
    <xf numFmtId="0" fontId="55" fillId="10" borderId="30" xfId="3" applyFont="1" applyFill="1" applyBorder="1" applyAlignment="1">
      <alignment horizontal="center" vertical="top"/>
    </xf>
    <xf numFmtId="0" fontId="55" fillId="10" borderId="0" xfId="3" applyFont="1" applyFill="1" applyBorder="1" applyAlignment="1">
      <alignment horizontal="center" vertical="top"/>
    </xf>
    <xf numFmtId="0" fontId="55" fillId="10" borderId="24" xfId="3" applyFont="1" applyFill="1" applyBorder="1" applyAlignment="1">
      <alignment horizontal="center" vertical="top"/>
    </xf>
    <xf numFmtId="0" fontId="55" fillId="10" borderId="30" xfId="3" applyFont="1" applyFill="1" applyBorder="1" applyAlignment="1">
      <alignment horizontal="center" wrapText="1"/>
    </xf>
    <xf numFmtId="0" fontId="55" fillId="10" borderId="27" xfId="3" applyFont="1" applyFill="1" applyBorder="1" applyAlignment="1">
      <alignment horizontal="center" wrapText="1"/>
    </xf>
    <xf numFmtId="0" fontId="55" fillId="10" borderId="25" xfId="3" applyFont="1" applyFill="1" applyBorder="1" applyAlignment="1">
      <alignment horizontal="center" wrapText="1"/>
    </xf>
    <xf numFmtId="0" fontId="55" fillId="10" borderId="0" xfId="3" applyFont="1" applyFill="1" applyBorder="1" applyAlignment="1">
      <alignment horizontal="left"/>
    </xf>
    <xf numFmtId="0" fontId="55" fillId="10" borderId="24" xfId="3" applyFont="1" applyFill="1" applyBorder="1" applyAlignment="1">
      <alignment horizontal="left"/>
    </xf>
    <xf numFmtId="0" fontId="55" fillId="10" borderId="33" xfId="3" applyFont="1" applyFill="1" applyBorder="1" applyAlignment="1">
      <alignment horizontal="center" vertical="top"/>
    </xf>
    <xf numFmtId="0" fontId="55" fillId="10" borderId="34" xfId="3" applyFont="1" applyFill="1" applyBorder="1" applyAlignment="1">
      <alignment horizontal="center" vertical="top"/>
    </xf>
    <xf numFmtId="0" fontId="55" fillId="10" borderId="32" xfId="3" applyFont="1" applyFill="1" applyBorder="1" applyAlignment="1">
      <alignment horizontal="center" wrapText="1"/>
    </xf>
    <xf numFmtId="0" fontId="55" fillId="10" borderId="35" xfId="3" applyFont="1" applyFill="1" applyBorder="1" applyAlignment="1">
      <alignment horizontal="center" wrapText="1"/>
    </xf>
    <xf numFmtId="0" fontId="55" fillId="10" borderId="28" xfId="3" applyFont="1" applyFill="1" applyBorder="1" applyAlignment="1">
      <alignment horizontal="center" wrapText="1"/>
    </xf>
    <xf numFmtId="0" fontId="55" fillId="10" borderId="21" xfId="3" applyFont="1" applyFill="1" applyBorder="1" applyAlignment="1">
      <alignment horizontal="center" vertical="top"/>
    </xf>
    <xf numFmtId="0" fontId="58" fillId="10" borderId="30" xfId="3" applyFont="1" applyFill="1" applyBorder="1" applyAlignment="1">
      <alignment horizontal="left" vertical="top"/>
    </xf>
    <xf numFmtId="0" fontId="58" fillId="10" borderId="0" xfId="3" applyFont="1" applyFill="1" applyBorder="1" applyAlignment="1">
      <alignment horizontal="left" vertical="top"/>
    </xf>
    <xf numFmtId="0" fontId="58" fillId="10" borderId="0" xfId="3" applyFont="1" applyFill="1" applyBorder="1" applyAlignment="1">
      <alignment horizontal="left"/>
    </xf>
    <xf numFmtId="0" fontId="58" fillId="10" borderId="33" xfId="3" applyFont="1" applyFill="1" applyBorder="1" applyAlignment="1">
      <alignment horizontal="left" vertical="top"/>
    </xf>
    <xf numFmtId="0" fontId="58" fillId="10" borderId="21" xfId="3" applyFont="1" applyFill="1" applyBorder="1" applyAlignment="1">
      <alignment horizontal="left" vertical="top"/>
    </xf>
    <xf numFmtId="0" fontId="58" fillId="10" borderId="37" xfId="3" applyFont="1" applyFill="1" applyBorder="1" applyAlignment="1">
      <alignment horizontal="left" wrapText="1"/>
    </xf>
    <xf numFmtId="0" fontId="58" fillId="10" borderId="20" xfId="3" applyFont="1" applyFill="1" applyBorder="1" applyAlignment="1">
      <alignment horizontal="left" wrapText="1"/>
    </xf>
    <xf numFmtId="0" fontId="58" fillId="10" borderId="33" xfId="3" applyFont="1" applyFill="1" applyBorder="1" applyAlignment="1">
      <alignment horizontal="center" wrapText="1"/>
    </xf>
    <xf numFmtId="0" fontId="58" fillId="10" borderId="30" xfId="3" applyFont="1" applyFill="1" applyBorder="1" applyAlignment="1">
      <alignment horizontal="center" wrapText="1"/>
    </xf>
    <xf numFmtId="0" fontId="58" fillId="10" borderId="25" xfId="3" applyFont="1" applyFill="1" applyBorder="1" applyAlignment="1">
      <alignment horizontal="center" wrapText="1"/>
    </xf>
    <xf numFmtId="0" fontId="58" fillId="10" borderId="21" xfId="3" applyFont="1" applyFill="1" applyBorder="1" applyAlignment="1">
      <alignment horizontal="center" vertical="center" wrapText="1"/>
    </xf>
    <xf numFmtId="0" fontId="42" fillId="0" borderId="0" xfId="0" applyFont="1" applyAlignment="1">
      <alignment horizontal="center" vertical="center"/>
    </xf>
    <xf numFmtId="0" fontId="58" fillId="10" borderId="30" xfId="3" applyFont="1" applyFill="1" applyBorder="1" applyAlignment="1">
      <alignment horizontal="center" vertical="center"/>
    </xf>
    <xf numFmtId="0" fontId="58" fillId="10" borderId="0" xfId="3" applyFont="1" applyFill="1" applyBorder="1" applyAlignment="1">
      <alignment horizontal="center" vertical="center"/>
    </xf>
    <xf numFmtId="0" fontId="58" fillId="10" borderId="15" xfId="3" applyFont="1" applyFill="1" applyBorder="1" applyAlignment="1">
      <alignment horizontal="center" vertical="center"/>
    </xf>
    <xf numFmtId="0" fontId="58" fillId="10" borderId="37" xfId="3" applyFont="1" applyFill="1" applyBorder="1" applyAlignment="1">
      <alignment horizontal="center" vertical="center"/>
    </xf>
    <xf numFmtId="0" fontId="58" fillId="10" borderId="20" xfId="3" applyFont="1" applyFill="1" applyBorder="1" applyAlignment="1">
      <alignment horizontal="center" vertical="center"/>
    </xf>
    <xf numFmtId="0" fontId="58" fillId="10" borderId="31" xfId="3" applyFont="1" applyFill="1" applyBorder="1" applyAlignment="1">
      <alignment horizontal="center" vertical="center"/>
    </xf>
    <xf numFmtId="0" fontId="58" fillId="10" borderId="37" xfId="3" applyFont="1" applyFill="1" applyBorder="1" applyAlignment="1">
      <alignment horizontal="center" vertical="center" wrapText="1"/>
    </xf>
    <xf numFmtId="0" fontId="58" fillId="10" borderId="31" xfId="3" applyFont="1" applyFill="1" applyBorder="1" applyAlignment="1">
      <alignment horizontal="center" vertical="center" wrapText="1"/>
    </xf>
    <xf numFmtId="0" fontId="58" fillId="10" borderId="20" xfId="3" applyFont="1" applyFill="1" applyBorder="1" applyAlignment="1">
      <alignment horizontal="center" vertical="center" wrapText="1"/>
    </xf>
    <xf numFmtId="41" fontId="62" fillId="0" borderId="21" xfId="1" applyFont="1" applyBorder="1" applyAlignment="1">
      <alignment vertical="center" wrapText="1"/>
    </xf>
    <xf numFmtId="0" fontId="58" fillId="10" borderId="33" xfId="3" applyFont="1" applyFill="1" applyBorder="1" applyAlignment="1">
      <alignment horizontal="center" vertical="center" wrapText="1"/>
    </xf>
    <xf numFmtId="0" fontId="58" fillId="10" borderId="25" xfId="3" applyFont="1" applyFill="1" applyBorder="1" applyAlignment="1">
      <alignment horizontal="center" vertical="center" wrapText="1"/>
    </xf>
    <xf numFmtId="0" fontId="58" fillId="10" borderId="38" xfId="3" applyFont="1" applyFill="1" applyBorder="1" applyAlignment="1">
      <alignment horizontal="center" vertical="center" wrapText="1"/>
    </xf>
    <xf numFmtId="0" fontId="58" fillId="10" borderId="34" xfId="3" applyFont="1" applyFill="1" applyBorder="1" applyAlignment="1">
      <alignment horizontal="center" vertical="center" wrapText="1"/>
    </xf>
    <xf numFmtId="41" fontId="62" fillId="0" borderId="0" xfId="1" applyFont="1" applyBorder="1" applyAlignment="1">
      <alignment vertical="center" wrapText="1"/>
    </xf>
    <xf numFmtId="41" fontId="61" fillId="0" borderId="21" xfId="1" applyFont="1" applyBorder="1" applyAlignment="1">
      <alignment vertical="center" wrapText="1"/>
    </xf>
    <xf numFmtId="41" fontId="61" fillId="0" borderId="20" xfId="1" applyFont="1" applyBorder="1" applyAlignment="1">
      <alignment vertical="center" wrapText="1"/>
    </xf>
    <xf numFmtId="41" fontId="62" fillId="0" borderId="18" xfId="1" applyFont="1" applyBorder="1" applyAlignment="1">
      <alignment vertical="center" wrapText="1"/>
    </xf>
    <xf numFmtId="0" fontId="55" fillId="10" borderId="35" xfId="3" applyFont="1" applyFill="1" applyBorder="1" applyAlignment="1">
      <alignment horizontal="center" vertical="top" wrapText="1"/>
    </xf>
    <xf numFmtId="0" fontId="55" fillId="10" borderId="28" xfId="3" applyFont="1" applyFill="1" applyBorder="1" applyAlignment="1">
      <alignment horizontal="center" vertical="top" wrapText="1"/>
    </xf>
    <xf numFmtId="0" fontId="55" fillId="10" borderId="25" xfId="3" applyFont="1" applyFill="1" applyBorder="1" applyAlignment="1">
      <alignment horizontal="left" vertical="center" wrapText="1"/>
    </xf>
    <xf numFmtId="0" fontId="55" fillId="10" borderId="18" xfId="3" applyFont="1" applyFill="1" applyBorder="1" applyAlignment="1">
      <alignment horizontal="left" vertical="center" wrapText="1"/>
    </xf>
    <xf numFmtId="0" fontId="55" fillId="10" borderId="0" xfId="3" applyFont="1" applyFill="1" applyBorder="1" applyAlignment="1">
      <alignment horizontal="left" wrapText="1"/>
    </xf>
    <xf numFmtId="0" fontId="55" fillId="10" borderId="33" xfId="3" applyFont="1" applyFill="1" applyBorder="1" applyAlignment="1">
      <alignment horizontal="center" wrapText="1"/>
    </xf>
    <xf numFmtId="0" fontId="58" fillId="10" borderId="30" xfId="3" applyFont="1" applyFill="1" applyBorder="1" applyAlignment="1">
      <alignment horizontal="center" vertical="center" wrapText="1"/>
    </xf>
    <xf numFmtId="0" fontId="58" fillId="10" borderId="24" xfId="3" applyFont="1" applyFill="1" applyBorder="1" applyAlignment="1">
      <alignment horizontal="center" vertical="center" wrapText="1"/>
    </xf>
    <xf numFmtId="0" fontId="58" fillId="10" borderId="23" xfId="3" applyFont="1" applyFill="1" applyBorder="1" applyAlignment="1">
      <alignment horizontal="center" vertical="center" wrapText="1"/>
    </xf>
    <xf numFmtId="0" fontId="58" fillId="10" borderId="45" xfId="3" applyFont="1" applyFill="1" applyBorder="1" applyAlignment="1">
      <alignment horizontal="center" vertical="center" wrapText="1"/>
    </xf>
    <xf numFmtId="0" fontId="58" fillId="10" borderId="6" xfId="3" applyFont="1" applyFill="1" applyBorder="1" applyAlignment="1">
      <alignment horizontal="center" vertical="center" wrapText="1"/>
    </xf>
    <xf numFmtId="0" fontId="58" fillId="10" borderId="41" xfId="3" applyFont="1" applyFill="1" applyBorder="1" applyAlignment="1">
      <alignment horizontal="center" vertical="center" wrapText="1"/>
    </xf>
    <xf numFmtId="0" fontId="58" fillId="10" borderId="7" xfId="3" applyFont="1" applyFill="1" applyBorder="1" applyAlignment="1">
      <alignment horizontal="center" vertical="center" wrapText="1"/>
    </xf>
    <xf numFmtId="0" fontId="58" fillId="10" borderId="4" xfId="3" applyFont="1" applyFill="1" applyBorder="1" applyAlignment="1">
      <alignment horizontal="center" vertical="center" wrapText="1"/>
    </xf>
    <xf numFmtId="0" fontId="58" fillId="10" borderId="40" xfId="3" applyFont="1" applyFill="1" applyBorder="1" applyAlignment="1">
      <alignment horizontal="center" vertical="center" wrapText="1"/>
    </xf>
    <xf numFmtId="0" fontId="58" fillId="10" borderId="39" xfId="3" applyFont="1" applyFill="1" applyBorder="1" applyAlignment="1">
      <alignment horizontal="center" vertical="center" wrapText="1"/>
    </xf>
    <xf numFmtId="0" fontId="58" fillId="10" borderId="43" xfId="3" applyFont="1" applyFill="1" applyBorder="1" applyAlignment="1">
      <alignment horizontal="center" vertical="center" wrapText="1"/>
    </xf>
    <xf numFmtId="0" fontId="58" fillId="10" borderId="44" xfId="3" applyFont="1" applyFill="1" applyBorder="1" applyAlignment="1">
      <alignment horizontal="center" vertical="center" wrapText="1"/>
    </xf>
    <xf numFmtId="0" fontId="58" fillId="10" borderId="42" xfId="3" applyFont="1" applyFill="1" applyBorder="1" applyAlignment="1">
      <alignment horizontal="center" vertical="center" wrapText="1"/>
    </xf>
    <xf numFmtId="0" fontId="58" fillId="10" borderId="35" xfId="3" applyFont="1" applyFill="1" applyBorder="1" applyAlignment="1">
      <alignment horizontal="center" vertical="center" wrapText="1"/>
    </xf>
    <xf numFmtId="0" fontId="58" fillId="10" borderId="32" xfId="3" applyFont="1" applyFill="1" applyBorder="1" applyAlignment="1">
      <alignment horizontal="center" wrapText="1"/>
    </xf>
    <xf numFmtId="0" fontId="58" fillId="10" borderId="35" xfId="3" applyFont="1" applyFill="1" applyBorder="1" applyAlignment="1">
      <alignment horizontal="center" wrapText="1"/>
    </xf>
    <xf numFmtId="0" fontId="58" fillId="10" borderId="28" xfId="3" applyFont="1" applyFill="1" applyBorder="1" applyAlignment="1">
      <alignment horizontal="center" wrapText="1"/>
    </xf>
    <xf numFmtId="0" fontId="58" fillId="10" borderId="8" xfId="3" applyFont="1" applyFill="1" applyBorder="1" applyAlignment="1">
      <alignment horizontal="left" wrapText="1"/>
    </xf>
    <xf numFmtId="0" fontId="58" fillId="10" borderId="9" xfId="3" applyFont="1" applyFill="1" applyBorder="1" applyAlignment="1">
      <alignment horizontal="left" wrapText="1"/>
    </xf>
    <xf numFmtId="0" fontId="58" fillId="10" borderId="10" xfId="3" applyFont="1" applyFill="1" applyBorder="1" applyAlignment="1">
      <alignment horizontal="left" wrapText="1"/>
    </xf>
    <xf numFmtId="0" fontId="58" fillId="10" borderId="11" xfId="3" applyFont="1" applyFill="1" applyBorder="1" applyAlignment="1">
      <alignment horizontal="left" wrapText="1"/>
    </xf>
    <xf numFmtId="0" fontId="58" fillId="10" borderId="12" xfId="3" applyFont="1" applyFill="1" applyBorder="1" applyAlignment="1">
      <alignment horizontal="left" wrapText="1"/>
    </xf>
    <xf numFmtId="0" fontId="58" fillId="10" borderId="13" xfId="3" applyFont="1" applyFill="1" applyBorder="1" applyAlignment="1">
      <alignment horizontal="left" wrapText="1"/>
    </xf>
    <xf numFmtId="0" fontId="58" fillId="10" borderId="48" xfId="3" applyFont="1" applyFill="1" applyBorder="1" applyAlignment="1">
      <alignment horizontal="center" vertical="top" wrapText="1"/>
    </xf>
    <xf numFmtId="0" fontId="58" fillId="10" borderId="47" xfId="3" applyFont="1" applyFill="1" applyBorder="1" applyAlignment="1">
      <alignment horizontal="center" vertical="top" wrapText="1"/>
    </xf>
    <xf numFmtId="0" fontId="58" fillId="10" borderId="49" xfId="3" applyFont="1" applyFill="1" applyBorder="1" applyAlignment="1">
      <alignment horizontal="center" vertical="top" wrapText="1"/>
    </xf>
    <xf numFmtId="0" fontId="58" fillId="10" borderId="46" xfId="3" applyFont="1" applyFill="1" applyBorder="1" applyAlignment="1">
      <alignment horizontal="center" vertical="top" wrapText="1"/>
    </xf>
    <xf numFmtId="0" fontId="58" fillId="10" borderId="33" xfId="3" applyFont="1" applyFill="1" applyBorder="1" applyAlignment="1">
      <alignment horizontal="center" vertical="top" wrapText="1"/>
    </xf>
    <xf numFmtId="0" fontId="58" fillId="10" borderId="21" xfId="3" applyFont="1" applyFill="1" applyBorder="1" applyAlignment="1">
      <alignment horizontal="center" vertical="top" wrapText="1"/>
    </xf>
    <xf numFmtId="0" fontId="58" fillId="10" borderId="36" xfId="3" applyFont="1" applyFill="1" applyBorder="1" applyAlignment="1">
      <alignment horizontal="center" vertical="top" wrapText="1"/>
    </xf>
    <xf numFmtId="0" fontId="58" fillId="10" borderId="36" xfId="3" applyFont="1" applyFill="1" applyBorder="1" applyAlignment="1">
      <alignment horizontal="center" vertical="center" wrapText="1"/>
    </xf>
    <xf numFmtId="0" fontId="58" fillId="10" borderId="30" xfId="3" applyFont="1" applyFill="1" applyBorder="1" applyAlignment="1">
      <alignment horizontal="center" vertical="top" wrapText="1"/>
    </xf>
    <xf numFmtId="0" fontId="58" fillId="10" borderId="25" xfId="3" applyFont="1" applyFill="1" applyBorder="1" applyAlignment="1">
      <alignment horizontal="center" vertical="top" wrapText="1"/>
    </xf>
    <xf numFmtId="0" fontId="58" fillId="10" borderId="30" xfId="3" applyFont="1" applyFill="1" applyBorder="1" applyAlignment="1">
      <alignment horizontal="right" vertical="top" wrapText="1"/>
    </xf>
    <xf numFmtId="0" fontId="58" fillId="10" borderId="25" xfId="3" applyFont="1" applyFill="1" applyBorder="1" applyAlignment="1">
      <alignment horizontal="right" vertical="top" wrapText="1"/>
    </xf>
    <xf numFmtId="9" fontId="58" fillId="10" borderId="0" xfId="3" applyNumberFormat="1" applyFont="1" applyFill="1" applyBorder="1" applyAlignment="1">
      <alignment horizontal="center" wrapText="1"/>
    </xf>
    <xf numFmtId="0" fontId="58" fillId="10" borderId="0" xfId="3" applyFont="1" applyFill="1" applyBorder="1" applyAlignment="1">
      <alignment horizontal="left" wrapText="1"/>
    </xf>
    <xf numFmtId="0" fontId="55" fillId="9" borderId="0" xfId="0" applyFont="1" applyFill="1" applyAlignment="1">
      <alignment horizontal="left" wrapText="1"/>
    </xf>
    <xf numFmtId="9" fontId="58" fillId="10" borderId="0" xfId="3" applyNumberFormat="1" applyFont="1" applyFill="1" applyBorder="1" applyAlignment="1">
      <alignment horizontal="right"/>
    </xf>
    <xf numFmtId="9" fontId="58" fillId="10" borderId="18" xfId="3" applyNumberFormat="1" applyFont="1" applyFill="1" applyBorder="1" applyAlignment="1">
      <alignment horizontal="right"/>
    </xf>
    <xf numFmtId="9" fontId="58" fillId="10" borderId="18" xfId="3" applyNumberFormat="1" applyFont="1" applyFill="1" applyBorder="1" applyAlignment="1">
      <alignment horizontal="right" wrapText="1"/>
    </xf>
    <xf numFmtId="0" fontId="58" fillId="10" borderId="1" xfId="3" applyFont="1" applyFill="1" applyBorder="1" applyAlignment="1">
      <alignment horizontal="center" vertical="center" wrapText="1"/>
    </xf>
    <xf numFmtId="9" fontId="58" fillId="10" borderId="0" xfId="3" applyNumberFormat="1" applyFont="1" applyFill="1" applyBorder="1" applyAlignment="1">
      <alignment horizontal="center"/>
    </xf>
    <xf numFmtId="9" fontId="58" fillId="10" borderId="18" xfId="3" applyNumberFormat="1" applyFont="1" applyFill="1" applyBorder="1" applyAlignment="1">
      <alignment horizontal="center"/>
    </xf>
    <xf numFmtId="0" fontId="58" fillId="9" borderId="0" xfId="0" applyFont="1" applyFill="1" applyAlignment="1">
      <alignment horizontal="center"/>
    </xf>
    <xf numFmtId="0" fontId="58" fillId="9" borderId="5" xfId="0" applyFont="1" applyFill="1" applyBorder="1" applyAlignment="1">
      <alignment horizontal="center"/>
    </xf>
    <xf numFmtId="0" fontId="58" fillId="9" borderId="0" xfId="0" applyFont="1" applyFill="1" applyAlignment="1">
      <alignment vertical="center"/>
    </xf>
    <xf numFmtId="0" fontId="61" fillId="0" borderId="0" xfId="0" applyFont="1" applyAlignment="1">
      <alignment horizontal="left"/>
    </xf>
    <xf numFmtId="0" fontId="61" fillId="0" borderId="0" xfId="0" applyFont="1" applyAlignment="1">
      <alignment vertical="top"/>
    </xf>
    <xf numFmtId="0" fontId="62" fillId="0" borderId="0" xfId="0" applyFont="1" applyAlignment="1">
      <alignment horizontal="left" vertical="top" wrapText="1"/>
    </xf>
    <xf numFmtId="0" fontId="61" fillId="0" borderId="0" xfId="0" applyFont="1" applyAlignment="1">
      <alignment vertical="top" wrapText="1"/>
    </xf>
    <xf numFmtId="0" fontId="58" fillId="9" borderId="0" xfId="0" applyFont="1" applyFill="1" applyAlignment="1">
      <alignment horizontal="right" vertical="center"/>
    </xf>
    <xf numFmtId="0" fontId="62" fillId="0" borderId="0" xfId="0" applyFont="1" applyAlignment="1">
      <alignment vertical="top"/>
    </xf>
    <xf numFmtId="4" fontId="58" fillId="9" borderId="0" xfId="0" applyNumberFormat="1" applyFont="1" applyFill="1" applyAlignment="1">
      <alignment horizontal="center" vertical="top"/>
    </xf>
    <xf numFmtId="0" fontId="71" fillId="0" borderId="0" xfId="0" applyFont="1" applyAlignment="1">
      <alignment horizontal="left" vertical="center" wrapText="1"/>
    </xf>
    <xf numFmtId="0" fontId="58" fillId="9" borderId="3" xfId="0" applyFont="1" applyFill="1" applyBorder="1" applyAlignment="1">
      <alignment horizontal="center" vertical="center"/>
    </xf>
    <xf numFmtId="0" fontId="58" fillId="9" borderId="18" xfId="0" applyFont="1" applyFill="1" applyBorder="1" applyAlignment="1">
      <alignment horizontal="center" vertical="center"/>
    </xf>
    <xf numFmtId="41" fontId="89" fillId="0" borderId="0" xfId="1" applyFont="1" applyBorder="1" applyAlignment="1">
      <alignment horizontal="right" vertical="center" wrapText="1"/>
    </xf>
    <xf numFmtId="41" fontId="65" fillId="0" borderId="0" xfId="1" applyFont="1" applyBorder="1" applyAlignment="1">
      <alignment horizontal="right" vertical="center" wrapText="1"/>
    </xf>
    <xf numFmtId="0" fontId="61" fillId="0" borderId="0" xfId="0" applyFont="1" applyAlignment="1">
      <alignment vertical="center"/>
    </xf>
    <xf numFmtId="0" fontId="68" fillId="0" borderId="0" xfId="0" applyFont="1" applyAlignment="1">
      <alignment vertical="center"/>
    </xf>
    <xf numFmtId="14" fontId="58" fillId="9" borderId="18" xfId="0" applyNumberFormat="1" applyFont="1" applyFill="1" applyBorder="1" applyAlignment="1">
      <alignment horizontal="center"/>
    </xf>
    <xf numFmtId="14" fontId="58" fillId="9" borderId="23" xfId="0" applyNumberFormat="1" applyFont="1" applyFill="1" applyBorder="1" applyAlignment="1">
      <alignment horizontal="center"/>
    </xf>
  </cellXfs>
  <cellStyles count="21">
    <cellStyle name="=C:\WINNT35\SYSTEM32\COMMAND.COM" xfId="13" xr:uid="{BC5519F0-7948-4BBE-BD11-C526CC5A4CED}"/>
    <cellStyle name="Comma [0]" xfId="1" builtinId="6"/>
    <cellStyle name="Comma [0] 2" xfId="16" xr:uid="{A41D479F-EA79-44F6-8E4E-833ACCD828F4}"/>
    <cellStyle name="Comma [0] 3" xfId="19" xr:uid="{ABB33A63-DAF2-455D-A64E-89D028688481}"/>
    <cellStyle name="Fjárhæð" xfId="12" xr:uid="{00000000-0005-0000-0000-000001000000}"/>
    <cellStyle name="Heading 2 2" xfId="15" xr:uid="{5B14FA3F-FC2E-4DE5-9A65-B919A334D79E}"/>
    <cellStyle name="HeadingTable" xfId="20" xr:uid="{B1AFA464-F3C6-4A25-BD04-F0B9BDC69010}"/>
    <cellStyle name="Hyperlink" xfId="4" xr:uid="{00000000-0005-0000-0000-000002000000}"/>
    <cellStyle name="Hyperlink 2" xfId="10" xr:uid="{00000000-0005-0000-0000-000003000000}"/>
    <cellStyle name="Neutral" xfId="3" builtinId="28"/>
    <cellStyle name="Normal" xfId="0" builtinId="0" customBuiltin="1"/>
    <cellStyle name="Normal 10" xfId="5" xr:uid="{00000000-0005-0000-0000-000006000000}"/>
    <cellStyle name="Normal 2" xfId="8" xr:uid="{00000000-0005-0000-0000-000007000000}"/>
    <cellStyle name="Normal 2 2 2" xfId="9" xr:uid="{00000000-0005-0000-0000-000008000000}"/>
    <cellStyle name="Normal 2 2 2 2" xfId="11" xr:uid="{00000000-0005-0000-0000-000009000000}"/>
    <cellStyle name="Normal 2 2 3" xfId="6" xr:uid="{00000000-0005-0000-0000-00000A000000}"/>
    <cellStyle name="Normal 4" xfId="17" xr:uid="{11215CA8-440A-48A6-ACBB-338F5EC542B6}"/>
    <cellStyle name="optionalExposure" xfId="14" xr:uid="{D00B985D-3264-4977-BEE3-CFD05DF308E8}"/>
    <cellStyle name="Percent" xfId="2" builtinId="5"/>
    <cellStyle name="Percent 2" xfId="18" xr:uid="{D2388E3E-212C-44DA-91C6-6F865953955B}"/>
    <cellStyle name="Texti 3" xfId="7" xr:uid="{00000000-0005-0000-0000-00000C000000}"/>
  </cellStyles>
  <dxfs count="17">
    <dxf>
      <fill>
        <patternFill>
          <bgColor indexed="10"/>
        </patternFill>
      </fill>
    </dxf>
    <dxf>
      <fill>
        <patternFill>
          <bgColor indexed="10"/>
        </patternFill>
      </fill>
    </dxf>
    <dxf>
      <fill>
        <patternFill patternType="none">
          <bgColor auto="1"/>
        </patternFill>
      </fill>
    </dxf>
    <dxf>
      <fill>
        <patternFill>
          <bgColor indexed="10"/>
        </patternFill>
      </fill>
    </dxf>
    <dxf>
      <fill>
        <patternFill patternType="none">
          <bgColor auto="1"/>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none">
          <bgColor auto="1"/>
        </patternFill>
      </fill>
    </dxf>
    <dxf>
      <fill>
        <patternFill patternType="none">
          <bgColor auto="1"/>
        </patternFill>
      </fill>
    </dxf>
    <dxf>
      <fill>
        <patternFill>
          <bgColor indexed="10"/>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4583AF"/>
      <color rgb="FF0B45E6"/>
      <color rgb="FFE9E9E9"/>
      <color rgb="FFA6A6A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Theme">
  <a:themeElements>
    <a:clrScheme name="Arion - Bláir tónar">
      <a:dk1>
        <a:srgbClr val="000000"/>
      </a:dk1>
      <a:lt1>
        <a:srgbClr val="FFFFFF"/>
      </a:lt1>
      <a:dk2>
        <a:srgbClr val="262626"/>
      </a:dk2>
      <a:lt2>
        <a:srgbClr val="F2F2FF"/>
      </a:lt2>
      <a:accent1>
        <a:srgbClr val="23313D"/>
      </a:accent1>
      <a:accent2>
        <a:srgbClr val="223C52"/>
      </a:accent2>
      <a:accent3>
        <a:srgbClr val="005AB4"/>
      </a:accent3>
      <a:accent4>
        <a:srgbClr val="839EAE"/>
      </a:accent4>
      <a:accent5>
        <a:srgbClr val="7CAACC"/>
      </a:accent5>
      <a:accent6>
        <a:srgbClr val="D3E3EA"/>
      </a:accent6>
      <a:hlink>
        <a:srgbClr val="005AB4"/>
      </a:hlink>
      <a:folHlink>
        <a:srgbClr val="374751"/>
      </a:folHlink>
    </a:clrScheme>
    <a:fontScheme name="Custom 1">
      <a:majorFont>
        <a:latin typeface="Suisse intl"/>
        <a:ea typeface=""/>
        <a:cs typeface=""/>
      </a:majorFont>
      <a:minorFont>
        <a:latin typeface="Suisse intl condensed"/>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C27FD-16F7-4210-9DB4-4AA60224D99F}">
  <sheetPr>
    <tabColor theme="8" tint="-0.249977111117893"/>
  </sheetPr>
  <dimension ref="A1:L54"/>
  <sheetViews>
    <sheetView showGridLines="0" tabSelected="1" workbookViewId="0">
      <selection sqref="A1:A2"/>
    </sheetView>
  </sheetViews>
  <sheetFormatPr defaultColWidth="9.1796875" defaultRowHeight="14"/>
  <cols>
    <col min="1" max="1" width="44.81640625" style="57" customWidth="1"/>
    <col min="2" max="6" width="9" style="57" customWidth="1"/>
    <col min="7" max="7" width="40.1796875" style="57" customWidth="1"/>
    <col min="8" max="16384" width="9.1796875" style="57"/>
  </cols>
  <sheetData>
    <row r="1" spans="1:12" ht="15.75" customHeight="1">
      <c r="A1" s="724" t="s">
        <v>779</v>
      </c>
      <c r="B1" s="194"/>
      <c r="C1" s="194"/>
      <c r="D1" s="194"/>
      <c r="E1" s="194"/>
      <c r="F1" s="194"/>
      <c r="G1" s="44"/>
    </row>
    <row r="2" spans="1:12" ht="14.5">
      <c r="A2" s="724"/>
      <c r="B2" s="195"/>
      <c r="C2" s="195"/>
      <c r="D2" s="195"/>
      <c r="E2" s="195"/>
      <c r="F2" s="195"/>
      <c r="G2" s="44"/>
    </row>
    <row r="3" spans="1:12" ht="14.5">
      <c r="A3" s="58"/>
      <c r="B3" s="59"/>
      <c r="C3" s="59"/>
      <c r="D3" s="59"/>
      <c r="E3" s="59"/>
      <c r="F3" s="59"/>
      <c r="G3" s="44"/>
    </row>
    <row r="4" spans="1:12" ht="15" customHeight="1">
      <c r="A4" s="723" t="s">
        <v>780</v>
      </c>
      <c r="B4" s="723"/>
      <c r="C4" s="723"/>
      <c r="D4" s="723"/>
      <c r="E4" s="723"/>
      <c r="F4" s="723"/>
      <c r="G4"/>
      <c r="H4"/>
      <c r="I4"/>
      <c r="J4"/>
      <c r="K4"/>
      <c r="L4"/>
    </row>
    <row r="5" spans="1:12" ht="14.5">
      <c r="A5" s="723"/>
      <c r="B5" s="723"/>
      <c r="C5" s="723"/>
      <c r="D5" s="723"/>
      <c r="E5" s="723"/>
      <c r="F5" s="723"/>
      <c r="G5"/>
      <c r="H5"/>
      <c r="I5"/>
      <c r="J5"/>
      <c r="K5"/>
      <c r="L5"/>
    </row>
    <row r="6" spans="1:12" ht="14.5">
      <c r="A6" s="723"/>
      <c r="B6" s="723"/>
      <c r="C6" s="723"/>
      <c r="D6" s="723"/>
      <c r="E6" s="723"/>
      <c r="F6" s="723"/>
      <c r="G6"/>
      <c r="H6"/>
      <c r="I6"/>
      <c r="J6"/>
      <c r="K6"/>
      <c r="L6"/>
    </row>
    <row r="7" spans="1:12" ht="14.5">
      <c r="A7" s="723"/>
      <c r="B7" s="723"/>
      <c r="C7" s="723"/>
      <c r="D7" s="723"/>
      <c r="E7" s="723"/>
      <c r="F7" s="723"/>
      <c r="G7"/>
      <c r="H7"/>
      <c r="I7"/>
      <c r="J7"/>
      <c r="K7"/>
      <c r="L7"/>
    </row>
    <row r="8" spans="1:12" ht="14.5">
      <c r="A8" s="723" t="s">
        <v>781</v>
      </c>
      <c r="B8" s="723"/>
      <c r="C8" s="723"/>
      <c r="D8" s="723"/>
      <c r="E8" s="723"/>
      <c r="F8" s="723"/>
      <c r="G8"/>
      <c r="H8"/>
      <c r="I8"/>
      <c r="J8"/>
      <c r="K8"/>
      <c r="L8"/>
    </row>
    <row r="9" spans="1:12" ht="14.5">
      <c r="A9" s="723"/>
      <c r="B9" s="723"/>
      <c r="C9" s="723"/>
      <c r="D9" s="723"/>
      <c r="E9" s="723"/>
      <c r="F9" s="723"/>
      <c r="G9"/>
      <c r="H9"/>
      <c r="I9"/>
      <c r="J9"/>
      <c r="K9"/>
      <c r="L9"/>
    </row>
    <row r="10" spans="1:12" ht="14.5">
      <c r="A10" s="723"/>
      <c r="B10" s="723"/>
      <c r="C10" s="723"/>
      <c r="D10" s="723"/>
      <c r="E10" s="723"/>
      <c r="F10" s="723"/>
      <c r="G10"/>
      <c r="H10"/>
      <c r="I10"/>
      <c r="J10"/>
      <c r="K10"/>
      <c r="L10"/>
    </row>
    <row r="11" spans="1:12" s="60" customFormat="1" ht="14.5">
      <c r="A11" s="723" t="s">
        <v>782</v>
      </c>
      <c r="B11" s="723"/>
      <c r="C11" s="723"/>
      <c r="D11" s="723"/>
      <c r="E11" s="723"/>
      <c r="F11" s="723"/>
      <c r="G11"/>
      <c r="H11"/>
      <c r="I11"/>
      <c r="J11"/>
      <c r="K11"/>
      <c r="L11"/>
    </row>
    <row r="12" spans="1:12" ht="14.5">
      <c r="A12" s="723"/>
      <c r="B12" s="723"/>
      <c r="C12" s="723"/>
      <c r="D12" s="723"/>
      <c r="E12" s="723"/>
      <c r="F12" s="723"/>
      <c r="G12"/>
      <c r="H12"/>
      <c r="I12"/>
      <c r="J12"/>
      <c r="K12"/>
      <c r="L12"/>
    </row>
    <row r="13" spans="1:12" ht="14.5">
      <c r="A13" s="723"/>
      <c r="B13" s="723"/>
      <c r="C13" s="723"/>
      <c r="D13" s="723"/>
      <c r="E13" s="723"/>
      <c r="F13" s="723"/>
      <c r="G13"/>
      <c r="H13"/>
      <c r="I13"/>
      <c r="J13"/>
      <c r="K13"/>
      <c r="L13"/>
    </row>
    <row r="14" spans="1:12" ht="14.5">
      <c r="A14" s="723"/>
      <c r="B14" s="723"/>
      <c r="C14" s="723"/>
      <c r="D14" s="723"/>
      <c r="E14" s="723"/>
      <c r="F14" s="723"/>
      <c r="G14"/>
      <c r="H14"/>
      <c r="I14"/>
      <c r="J14"/>
      <c r="K14"/>
      <c r="L14"/>
    </row>
    <row r="15" spans="1:12" ht="14.5">
      <c r="A15" s="723"/>
      <c r="B15" s="723"/>
      <c r="C15" s="723"/>
      <c r="D15" s="723"/>
      <c r="E15" s="723"/>
      <c r="F15" s="723"/>
      <c r="G15"/>
      <c r="H15"/>
      <c r="I15"/>
      <c r="J15"/>
      <c r="K15"/>
      <c r="L15"/>
    </row>
    <row r="16" spans="1:12" ht="14.5">
      <c r="A16" s="723"/>
      <c r="B16" s="723"/>
      <c r="C16" s="723"/>
      <c r="D16" s="723"/>
      <c r="E16" s="723"/>
      <c r="F16" s="723"/>
      <c r="G16"/>
      <c r="H16"/>
      <c r="I16"/>
      <c r="J16"/>
      <c r="K16"/>
      <c r="L16"/>
    </row>
    <row r="17" spans="1:12" ht="14.5">
      <c r="A17" s="723" t="s">
        <v>783</v>
      </c>
      <c r="B17" s="723"/>
      <c r="C17" s="723"/>
      <c r="D17" s="723"/>
      <c r="E17" s="723"/>
      <c r="F17" s="723"/>
      <c r="G17"/>
      <c r="H17"/>
      <c r="I17"/>
      <c r="J17"/>
      <c r="K17"/>
      <c r="L17"/>
    </row>
    <row r="18" spans="1:12" ht="14.5">
      <c r="A18" s="723"/>
      <c r="B18" s="723"/>
      <c r="C18" s="723"/>
      <c r="D18" s="723"/>
      <c r="E18" s="723"/>
      <c r="F18" s="723"/>
      <c r="G18"/>
      <c r="H18"/>
      <c r="I18"/>
      <c r="J18"/>
      <c r="K18"/>
      <c r="L18"/>
    </row>
    <row r="19" spans="1:12" ht="14.5">
      <c r="A19" s="48" t="s">
        <v>784</v>
      </c>
      <c r="B19" s="44"/>
      <c r="C19" s="44"/>
      <c r="D19" s="44"/>
      <c r="E19" s="44"/>
      <c r="F19" s="44"/>
      <c r="G19"/>
      <c r="H19"/>
      <c r="I19"/>
      <c r="J19"/>
      <c r="K19"/>
      <c r="L19"/>
    </row>
    <row r="20" spans="1:12" ht="14.5">
      <c r="A20" s="723"/>
      <c r="B20" s="723"/>
      <c r="C20" s="723"/>
      <c r="D20" s="723"/>
      <c r="E20" s="723"/>
      <c r="F20" s="723"/>
      <c r="G20"/>
      <c r="H20" s="3"/>
      <c r="I20"/>
      <c r="J20"/>
      <c r="K20"/>
      <c r="L20"/>
    </row>
    <row r="21" spans="1:12" ht="14.5">
      <c r="A21" s="723"/>
      <c r="B21" s="723"/>
      <c r="C21" s="723"/>
      <c r="D21" s="723"/>
      <c r="E21" s="723"/>
      <c r="F21" s="723"/>
      <c r="G21"/>
      <c r="H21"/>
      <c r="I21"/>
      <c r="J21"/>
      <c r="K21"/>
      <c r="L21"/>
    </row>
    <row r="22" spans="1:12" ht="14.5">
      <c r="A22" s="723"/>
      <c r="B22" s="723"/>
      <c r="C22" s="723"/>
      <c r="D22" s="723"/>
      <c r="E22" s="723"/>
      <c r="F22" s="723"/>
      <c r="G22"/>
      <c r="H22"/>
      <c r="I22"/>
      <c r="J22"/>
      <c r="K22"/>
      <c r="L22"/>
    </row>
    <row r="23" spans="1:12" ht="14.5">
      <c r="A23" s="44"/>
      <c r="B23" s="44"/>
      <c r="C23" s="44"/>
      <c r="D23" s="44"/>
      <c r="E23" s="44"/>
      <c r="F23" s="44"/>
      <c r="G23"/>
      <c r="H23"/>
      <c r="I23"/>
      <c r="J23"/>
      <c r="K23"/>
      <c r="L23"/>
    </row>
    <row r="24" spans="1:12" ht="14.5">
      <c r="A24" s="44"/>
      <c r="B24" s="44"/>
      <c r="C24" s="44"/>
      <c r="D24" s="44"/>
      <c r="E24" s="44"/>
      <c r="F24" s="44"/>
      <c r="G24"/>
      <c r="H24"/>
      <c r="I24"/>
      <c r="J24"/>
      <c r="K24"/>
      <c r="L24"/>
    </row>
    <row r="25" spans="1:12" ht="14.5">
      <c r="A25" s="44"/>
      <c r="B25" s="44"/>
      <c r="C25" s="44"/>
      <c r="D25" s="44"/>
      <c r="E25" s="44"/>
      <c r="F25" s="44"/>
      <c r="G25"/>
      <c r="H25"/>
      <c r="I25"/>
      <c r="J25"/>
      <c r="K25"/>
      <c r="L25"/>
    </row>
    <row r="26" spans="1:12" ht="14.5">
      <c r="A26" s="44"/>
      <c r="B26" s="44"/>
      <c r="C26" s="44"/>
      <c r="D26" s="44"/>
      <c r="E26" s="44"/>
      <c r="F26" s="44"/>
      <c r="G26"/>
      <c r="H26"/>
      <c r="I26"/>
      <c r="J26"/>
      <c r="K26"/>
      <c r="L26"/>
    </row>
    <row r="27" spans="1:12" ht="14.5">
      <c r="A27" s="44"/>
      <c r="B27" s="44"/>
      <c r="C27" s="44"/>
      <c r="D27" s="44"/>
      <c r="E27" s="44"/>
      <c r="F27" s="44"/>
      <c r="G27"/>
      <c r="H27"/>
      <c r="I27"/>
      <c r="J27"/>
      <c r="K27"/>
      <c r="L27"/>
    </row>
    <row r="28" spans="1:12" ht="14.5">
      <c r="A28" s="44"/>
      <c r="B28" s="44"/>
      <c r="C28" s="44"/>
      <c r="D28" s="44"/>
      <c r="E28" s="44"/>
      <c r="F28" s="44"/>
      <c r="G28"/>
      <c r="H28"/>
      <c r="I28"/>
      <c r="J28"/>
      <c r="K28"/>
      <c r="L28"/>
    </row>
    <row r="29" spans="1:12" ht="14.5">
      <c r="A29" s="44"/>
      <c r="B29" s="44"/>
      <c r="C29" s="44"/>
      <c r="D29" s="44"/>
      <c r="E29" s="44"/>
      <c r="F29" s="44"/>
      <c r="G29"/>
      <c r="H29"/>
      <c r="I29"/>
      <c r="J29"/>
      <c r="K29"/>
      <c r="L29"/>
    </row>
    <row r="30" spans="1:12" ht="14.5">
      <c r="A30" s="44"/>
      <c r="B30" s="44"/>
      <c r="C30" s="44"/>
      <c r="D30" s="44"/>
      <c r="E30" s="44"/>
      <c r="F30" s="44"/>
      <c r="G30"/>
      <c r="H30"/>
      <c r="I30"/>
      <c r="J30"/>
      <c r="K30"/>
      <c r="L30"/>
    </row>
    <row r="31" spans="1:12" ht="14.5">
      <c r="A31" s="44"/>
      <c r="B31" s="44"/>
      <c r="C31" s="44"/>
      <c r="D31" s="44"/>
      <c r="E31" s="44"/>
      <c r="F31" s="44"/>
    </row>
    <row r="32" spans="1:12" ht="14.5">
      <c r="A32" s="44"/>
      <c r="B32" s="44"/>
      <c r="C32" s="44"/>
      <c r="D32" s="44"/>
      <c r="E32" s="44"/>
      <c r="F32" s="44"/>
    </row>
    <row r="33" spans="1:6" ht="14.5">
      <c r="A33" s="44"/>
      <c r="B33" s="44"/>
      <c r="C33" s="44"/>
      <c r="D33" s="44"/>
      <c r="E33" s="44"/>
      <c r="F33" s="44"/>
    </row>
    <row r="34" spans="1:6" ht="14.5">
      <c r="A34" s="44"/>
      <c r="B34" s="44"/>
      <c r="C34" s="44"/>
      <c r="D34" s="44"/>
      <c r="E34" s="44"/>
      <c r="F34" s="44"/>
    </row>
    <row r="35" spans="1:6" ht="14.5">
      <c r="A35" s="44"/>
      <c r="B35" s="44"/>
      <c r="C35" s="44"/>
      <c r="D35" s="44"/>
      <c r="E35" s="44"/>
      <c r="F35" s="44"/>
    </row>
    <row r="36" spans="1:6" ht="14.5">
      <c r="A36" s="44"/>
      <c r="B36" s="44"/>
      <c r="C36" s="44"/>
      <c r="D36" s="44"/>
      <c r="E36" s="44"/>
      <c r="F36" s="44"/>
    </row>
    <row r="37" spans="1:6" ht="14.5">
      <c r="A37" s="44"/>
      <c r="B37" s="44"/>
      <c r="C37" s="44"/>
      <c r="D37" s="44"/>
      <c r="E37" s="44"/>
      <c r="F37" s="44"/>
    </row>
    <row r="38" spans="1:6" ht="14.5">
      <c r="A38" s="44"/>
      <c r="B38" s="44"/>
      <c r="C38" s="44"/>
      <c r="D38" s="44"/>
      <c r="E38" s="44"/>
      <c r="F38" s="44"/>
    </row>
    <row r="39" spans="1:6" ht="14.5">
      <c r="A39" s="44"/>
      <c r="B39" s="44"/>
      <c r="C39" s="44"/>
      <c r="D39" s="44"/>
      <c r="E39" s="44"/>
      <c r="F39" s="44"/>
    </row>
    <row r="40" spans="1:6" ht="14.5">
      <c r="A40" s="44"/>
      <c r="B40" s="44"/>
      <c r="C40" s="44"/>
      <c r="D40" s="44"/>
      <c r="E40" s="44"/>
      <c r="F40" s="44"/>
    </row>
    <row r="41" spans="1:6" ht="14.5">
      <c r="A41" s="44"/>
      <c r="B41" s="44"/>
      <c r="C41" s="44"/>
      <c r="D41" s="44"/>
      <c r="E41" s="44"/>
      <c r="F41" s="44"/>
    </row>
    <row r="42" spans="1:6" ht="14.5">
      <c r="A42" s="44"/>
      <c r="B42" s="44"/>
      <c r="C42" s="44"/>
      <c r="D42" s="44"/>
      <c r="E42" s="44"/>
      <c r="F42" s="44"/>
    </row>
    <row r="43" spans="1:6" ht="14.5">
      <c r="A43" s="44"/>
      <c r="B43" s="44"/>
      <c r="C43" s="44"/>
      <c r="D43" s="44"/>
      <c r="E43" s="44"/>
      <c r="F43" s="44"/>
    </row>
    <row r="44" spans="1:6" ht="14.5">
      <c r="A44" s="44"/>
      <c r="B44" s="44"/>
      <c r="C44" s="44"/>
      <c r="D44" s="44"/>
      <c r="E44" s="44"/>
      <c r="F44" s="44"/>
    </row>
    <row r="45" spans="1:6" ht="14.5">
      <c r="A45" s="44"/>
      <c r="B45" s="44"/>
      <c r="C45" s="44"/>
      <c r="D45" s="44"/>
      <c r="E45" s="44"/>
      <c r="F45" s="44"/>
    </row>
    <row r="46" spans="1:6" ht="14.5">
      <c r="A46" s="44"/>
      <c r="B46" s="44"/>
      <c r="C46" s="44"/>
      <c r="D46" s="44"/>
      <c r="E46" s="44"/>
      <c r="F46" s="44"/>
    </row>
    <row r="47" spans="1:6" ht="14.5">
      <c r="A47" s="44"/>
      <c r="B47" s="44"/>
      <c r="C47" s="44"/>
      <c r="D47" s="44"/>
      <c r="E47" s="44"/>
      <c r="F47" s="44"/>
    </row>
    <row r="48" spans="1:6" ht="14.5">
      <c r="A48" s="44"/>
      <c r="B48" s="44"/>
      <c r="C48" s="44"/>
      <c r="D48" s="44"/>
      <c r="E48" s="44"/>
      <c r="F48" s="44"/>
    </row>
    <row r="49" spans="1:6" ht="14.5">
      <c r="A49" s="44"/>
      <c r="B49" s="44"/>
      <c r="C49" s="44"/>
      <c r="D49" s="44"/>
      <c r="E49" s="44"/>
      <c r="F49" s="44"/>
    </row>
    <row r="50" spans="1:6" ht="14.5">
      <c r="A50" s="44"/>
      <c r="B50" s="44"/>
      <c r="C50" s="44"/>
      <c r="D50" s="44"/>
      <c r="E50" s="44"/>
      <c r="F50" s="44"/>
    </row>
    <row r="51" spans="1:6" ht="14.5">
      <c r="A51" s="44"/>
      <c r="B51" s="44"/>
      <c r="C51" s="44"/>
      <c r="D51" s="44"/>
      <c r="E51" s="44"/>
      <c r="F51" s="44"/>
    </row>
    <row r="52" spans="1:6" ht="14.5">
      <c r="A52" s="44"/>
      <c r="B52" s="44"/>
      <c r="C52" s="44"/>
      <c r="D52" s="44"/>
      <c r="E52" s="44"/>
      <c r="F52" s="44"/>
    </row>
    <row r="53" spans="1:6" ht="14.5">
      <c r="A53" s="44"/>
      <c r="B53" s="44"/>
      <c r="C53" s="44"/>
      <c r="D53" s="44"/>
      <c r="E53" s="44"/>
      <c r="F53" s="44"/>
    </row>
    <row r="54" spans="1:6" ht="14.5">
      <c r="A54" s="44"/>
      <c r="B54" s="44"/>
      <c r="C54" s="44"/>
      <c r="D54" s="44"/>
      <c r="E54" s="44"/>
      <c r="F54" s="44"/>
    </row>
  </sheetData>
  <mergeCells count="6">
    <mergeCell ref="A20:F22"/>
    <mergeCell ref="A1:A2"/>
    <mergeCell ref="A4:F7"/>
    <mergeCell ref="A8:F10"/>
    <mergeCell ref="A11:F16"/>
    <mergeCell ref="A17:F18"/>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249977111117893"/>
  </sheetPr>
  <dimension ref="A1:F80"/>
  <sheetViews>
    <sheetView showGridLines="0" zoomScaleNormal="100" workbookViewId="0"/>
  </sheetViews>
  <sheetFormatPr defaultColWidth="9.26953125" defaultRowHeight="11.5"/>
  <cols>
    <col min="1" max="1" width="7" style="170" customWidth="1"/>
    <col min="2" max="2" width="96.26953125" style="72" customWidth="1"/>
    <col min="3" max="4" width="16.26953125" style="237" customWidth="1"/>
    <col min="5" max="5" width="3.54296875" style="72" customWidth="1"/>
    <col min="6" max="6" width="8.54296875" style="72" customWidth="1"/>
    <col min="7" max="16384" width="9.26953125" style="72"/>
  </cols>
  <sheetData>
    <row r="1" spans="1:6" s="89" customFormat="1" ht="13">
      <c r="A1" s="19" t="s">
        <v>814</v>
      </c>
      <c r="B1" s="72"/>
      <c r="C1" s="237"/>
      <c r="D1" s="237"/>
      <c r="E1" s="72"/>
      <c r="F1" s="72"/>
    </row>
    <row r="2" spans="1:6" s="89" customFormat="1" ht="12">
      <c r="A2" s="169"/>
      <c r="B2" s="72"/>
      <c r="C2" s="237"/>
      <c r="D2" s="237"/>
      <c r="E2" s="72"/>
      <c r="F2" s="72"/>
    </row>
    <row r="3" spans="1:6" ht="15" customHeight="1">
      <c r="A3" s="256"/>
      <c r="B3" s="257"/>
      <c r="C3" s="258" t="s">
        <v>45</v>
      </c>
      <c r="D3" s="258" t="s">
        <v>46</v>
      </c>
    </row>
    <row r="4" spans="1:6" ht="15.75" customHeight="1">
      <c r="A4" s="270"/>
      <c r="B4" s="271"/>
      <c r="C4" s="733" t="s">
        <v>577</v>
      </c>
      <c r="D4" s="733"/>
      <c r="F4" s="90" t="s">
        <v>284</v>
      </c>
    </row>
    <row r="5" spans="1:6" ht="15.75" customHeight="1">
      <c r="A5" s="246" t="s">
        <v>84</v>
      </c>
      <c r="B5" s="247"/>
      <c r="C5" s="230" t="s">
        <v>938</v>
      </c>
      <c r="D5" s="230" t="s">
        <v>939</v>
      </c>
    </row>
    <row r="6" spans="1:6" ht="15.75" customHeight="1">
      <c r="B6" s="257" t="s">
        <v>578</v>
      </c>
      <c r="C6" s="272"/>
      <c r="D6" s="272"/>
    </row>
    <row r="7" spans="1:6" ht="15.75" customHeight="1">
      <c r="A7" s="238">
        <v>1</v>
      </c>
      <c r="B7" s="260" t="s">
        <v>579</v>
      </c>
      <c r="C7" s="239">
        <v>1489855.4168264642</v>
      </c>
      <c r="D7" s="239">
        <v>1448146.99762133</v>
      </c>
    </row>
    <row r="8" spans="1:6" s="112" customFormat="1" ht="23">
      <c r="A8" s="240">
        <v>2</v>
      </c>
      <c r="B8" s="261" t="s">
        <v>621</v>
      </c>
      <c r="C8" s="262"/>
      <c r="D8" s="262"/>
    </row>
    <row r="9" spans="1:6" ht="15.75" customHeight="1">
      <c r="A9" s="238">
        <v>3</v>
      </c>
      <c r="B9" s="260" t="s">
        <v>583</v>
      </c>
      <c r="C9" s="239"/>
      <c r="D9" s="239"/>
    </row>
    <row r="10" spans="1:6" ht="15.75" customHeight="1">
      <c r="A10" s="238">
        <v>4</v>
      </c>
      <c r="B10" s="260" t="s">
        <v>622</v>
      </c>
      <c r="C10" s="239"/>
      <c r="D10" s="239"/>
    </row>
    <row r="11" spans="1:6" ht="15.75" customHeight="1">
      <c r="A11" s="238">
        <v>5</v>
      </c>
      <c r="B11" s="260" t="s">
        <v>623</v>
      </c>
      <c r="C11" s="239"/>
      <c r="D11" s="239"/>
    </row>
    <row r="12" spans="1:6" ht="15.75" customHeight="1">
      <c r="A12" s="250">
        <v>6</v>
      </c>
      <c r="B12" s="273" t="s">
        <v>580</v>
      </c>
      <c r="C12" s="252">
        <v>-14490.15384897</v>
      </c>
      <c r="D12" s="239">
        <v>-23277</v>
      </c>
    </row>
    <row r="13" spans="1:6" ht="15.75" customHeight="1">
      <c r="A13" s="238">
        <v>7</v>
      </c>
      <c r="B13" s="275" t="s">
        <v>624</v>
      </c>
      <c r="C13" s="276">
        <v>1475365.2629774942</v>
      </c>
      <c r="D13" s="278">
        <v>1424869.99762133</v>
      </c>
    </row>
    <row r="14" spans="1:6" ht="15.75" customHeight="1">
      <c r="A14" s="274"/>
      <c r="B14" s="263"/>
      <c r="C14" s="277"/>
      <c r="D14" s="277"/>
    </row>
    <row r="15" spans="1:6" ht="15.75" customHeight="1">
      <c r="B15" s="257" t="s">
        <v>581</v>
      </c>
      <c r="C15" s="264"/>
      <c r="D15" s="264"/>
    </row>
    <row r="16" spans="1:6" ht="15.75" customHeight="1">
      <c r="A16" s="238">
        <v>8</v>
      </c>
      <c r="B16" s="241" t="s">
        <v>625</v>
      </c>
      <c r="C16" s="239">
        <v>12275.566121559999</v>
      </c>
      <c r="D16" s="239">
        <v>11606.50769454243</v>
      </c>
    </row>
    <row r="17" spans="1:4" ht="15.75" customHeight="1">
      <c r="A17" s="238" t="s">
        <v>626</v>
      </c>
      <c r="B17" s="241" t="s">
        <v>627</v>
      </c>
      <c r="C17" s="239"/>
      <c r="D17" s="239"/>
    </row>
    <row r="18" spans="1:4" ht="15.75" customHeight="1">
      <c r="A18" s="238">
        <v>9</v>
      </c>
      <c r="B18" s="238" t="s">
        <v>628</v>
      </c>
      <c r="C18" s="239">
        <v>15953.591421180001</v>
      </c>
      <c r="D18" s="239">
        <v>20511.003105998832</v>
      </c>
    </row>
    <row r="19" spans="1:4" ht="15.75" customHeight="1">
      <c r="A19" s="238" t="s">
        <v>629</v>
      </c>
      <c r="B19" s="238" t="s">
        <v>630</v>
      </c>
      <c r="C19" s="239"/>
      <c r="D19" s="239"/>
    </row>
    <row r="20" spans="1:4" ht="15.75" customHeight="1">
      <c r="A20" s="238" t="s">
        <v>631</v>
      </c>
      <c r="B20" s="238" t="s">
        <v>582</v>
      </c>
      <c r="C20" s="239"/>
      <c r="D20" s="239"/>
    </row>
    <row r="21" spans="1:4" ht="15.75" customHeight="1">
      <c r="A21" s="238">
        <v>10</v>
      </c>
      <c r="B21" s="238" t="s">
        <v>632</v>
      </c>
      <c r="C21" s="239"/>
      <c r="D21" s="239"/>
    </row>
    <row r="22" spans="1:4" ht="15.75" customHeight="1">
      <c r="A22" s="238" t="s">
        <v>633</v>
      </c>
      <c r="B22" s="238" t="s">
        <v>634</v>
      </c>
      <c r="C22" s="239"/>
      <c r="D22" s="239"/>
    </row>
    <row r="23" spans="1:4" ht="15.75" customHeight="1">
      <c r="A23" s="238" t="s">
        <v>635</v>
      </c>
      <c r="B23" s="238" t="s">
        <v>636</v>
      </c>
      <c r="C23" s="239"/>
      <c r="D23" s="239"/>
    </row>
    <row r="24" spans="1:4" ht="15.75" customHeight="1">
      <c r="A24" s="238">
        <v>11</v>
      </c>
      <c r="B24" s="238" t="s">
        <v>584</v>
      </c>
      <c r="C24" s="239"/>
      <c r="D24" s="239"/>
    </row>
    <row r="25" spans="1:4" ht="15.75" customHeight="1">
      <c r="A25" s="238">
        <v>12</v>
      </c>
      <c r="B25" s="250" t="s">
        <v>585</v>
      </c>
      <c r="C25" s="239"/>
      <c r="D25" s="239"/>
    </row>
    <row r="26" spans="1:4" ht="15.75" customHeight="1">
      <c r="A26" s="279">
        <v>13</v>
      </c>
      <c r="B26" s="254" t="s">
        <v>637</v>
      </c>
      <c r="C26" s="253">
        <v>28229.157542740002</v>
      </c>
      <c r="D26" s="278">
        <v>32117.510800541262</v>
      </c>
    </row>
    <row r="27" spans="1:4" ht="15.75" customHeight="1">
      <c r="A27" s="274"/>
      <c r="B27" s="257"/>
      <c r="C27" s="242"/>
      <c r="D27" s="280"/>
    </row>
    <row r="28" spans="1:4" ht="15.75" customHeight="1">
      <c r="B28" s="257" t="s">
        <v>638</v>
      </c>
      <c r="C28" s="259"/>
      <c r="D28" s="259"/>
    </row>
    <row r="29" spans="1:4" ht="15.75" customHeight="1">
      <c r="A29" s="238">
        <v>14</v>
      </c>
      <c r="B29" s="241" t="s">
        <v>586</v>
      </c>
      <c r="C29" s="239">
        <v>28903.394650000049</v>
      </c>
      <c r="D29" s="239">
        <v>10174.122160000001</v>
      </c>
    </row>
    <row r="30" spans="1:4" ht="15.75" customHeight="1">
      <c r="A30" s="238">
        <v>15</v>
      </c>
      <c r="B30" s="241" t="s">
        <v>587</v>
      </c>
      <c r="C30" s="239"/>
      <c r="D30" s="239"/>
    </row>
    <row r="31" spans="1:4" ht="15.75" customHeight="1">
      <c r="A31" s="238">
        <v>16</v>
      </c>
      <c r="B31" s="241" t="s">
        <v>588</v>
      </c>
      <c r="C31" s="239"/>
      <c r="D31" s="239"/>
    </row>
    <row r="32" spans="1:4" ht="15.75" customHeight="1">
      <c r="A32" s="238" t="s">
        <v>639</v>
      </c>
      <c r="B32" s="241" t="s">
        <v>640</v>
      </c>
      <c r="C32" s="239"/>
      <c r="D32" s="239"/>
    </row>
    <row r="33" spans="1:4" ht="15.75" customHeight="1">
      <c r="A33" s="238">
        <v>17</v>
      </c>
      <c r="B33" s="241" t="s">
        <v>589</v>
      </c>
      <c r="C33" s="239"/>
      <c r="D33" s="239"/>
    </row>
    <row r="34" spans="1:4" ht="15.75" customHeight="1">
      <c r="A34" s="238" t="s">
        <v>641</v>
      </c>
      <c r="B34" s="281" t="s">
        <v>590</v>
      </c>
      <c r="C34" s="252"/>
      <c r="D34" s="252"/>
    </row>
    <row r="35" spans="1:4" ht="15.75" customHeight="1">
      <c r="A35" s="279">
        <v>18</v>
      </c>
      <c r="B35" s="254" t="s">
        <v>642</v>
      </c>
      <c r="C35" s="276">
        <v>28903.394650000049</v>
      </c>
      <c r="D35" s="276">
        <v>10174.122160000001</v>
      </c>
    </row>
    <row r="36" spans="1:4" ht="15.75" customHeight="1">
      <c r="A36" s="279"/>
      <c r="B36" s="257"/>
      <c r="C36" s="277"/>
      <c r="D36" s="277"/>
    </row>
    <row r="37" spans="1:4" ht="15.75" customHeight="1">
      <c r="B37" s="257" t="s">
        <v>591</v>
      </c>
      <c r="C37" s="264"/>
      <c r="D37" s="264"/>
    </row>
    <row r="38" spans="1:4" ht="15.75" customHeight="1">
      <c r="A38" s="238">
        <v>19</v>
      </c>
      <c r="B38" s="238" t="s">
        <v>592</v>
      </c>
      <c r="C38" s="239">
        <v>176568</v>
      </c>
      <c r="D38" s="239">
        <v>183015.1056643964</v>
      </c>
    </row>
    <row r="39" spans="1:4" ht="15.75" customHeight="1">
      <c r="A39" s="238">
        <v>20</v>
      </c>
      <c r="B39" s="238" t="s">
        <v>593</v>
      </c>
      <c r="C39" s="239">
        <v>-120509</v>
      </c>
      <c r="D39" s="239">
        <v>-123292.42454956769</v>
      </c>
    </row>
    <row r="40" spans="1:4" ht="23">
      <c r="A40" s="282">
        <v>21</v>
      </c>
      <c r="B40" s="283" t="s">
        <v>643</v>
      </c>
      <c r="C40" s="239"/>
      <c r="D40" s="239"/>
    </row>
    <row r="41" spans="1:4" ht="15.75" customHeight="1">
      <c r="A41" s="238">
        <v>22</v>
      </c>
      <c r="B41" s="254" t="s">
        <v>591</v>
      </c>
      <c r="C41" s="253">
        <v>56059</v>
      </c>
      <c r="D41" s="278">
        <v>59722.681114828709</v>
      </c>
    </row>
    <row r="42" spans="1:4" ht="15.75" customHeight="1">
      <c r="A42" s="274"/>
      <c r="B42" s="257"/>
      <c r="C42" s="242"/>
      <c r="D42" s="280"/>
    </row>
    <row r="43" spans="1:4" ht="15.75" customHeight="1">
      <c r="A43" s="265"/>
      <c r="B43" s="266" t="s">
        <v>644</v>
      </c>
      <c r="C43" s="259"/>
      <c r="D43" s="259"/>
    </row>
    <row r="44" spans="1:4" ht="15.75" customHeight="1">
      <c r="A44" s="240" t="s">
        <v>645</v>
      </c>
      <c r="B44" s="267" t="s">
        <v>655</v>
      </c>
      <c r="C44" s="239"/>
      <c r="D44" s="239"/>
    </row>
    <row r="45" spans="1:4" ht="15.75" customHeight="1">
      <c r="A45" s="240" t="s">
        <v>646</v>
      </c>
      <c r="B45" s="267" t="s">
        <v>656</v>
      </c>
      <c r="C45" s="239"/>
      <c r="D45" s="239"/>
    </row>
    <row r="46" spans="1:4" ht="15.75" customHeight="1">
      <c r="A46" s="240" t="s">
        <v>647</v>
      </c>
      <c r="B46" s="267" t="s">
        <v>657</v>
      </c>
      <c r="C46" s="239"/>
      <c r="D46" s="239"/>
    </row>
    <row r="47" spans="1:4" ht="15.75" customHeight="1">
      <c r="A47" s="240" t="s">
        <v>648</v>
      </c>
      <c r="B47" s="267" t="s">
        <v>658</v>
      </c>
      <c r="C47" s="239"/>
      <c r="D47" s="239"/>
    </row>
    <row r="48" spans="1:4" ht="15.75" customHeight="1">
      <c r="A48" s="240" t="s">
        <v>649</v>
      </c>
      <c r="B48" s="267" t="s">
        <v>659</v>
      </c>
      <c r="C48" s="239"/>
      <c r="D48" s="239"/>
    </row>
    <row r="49" spans="1:4" ht="15.75" customHeight="1">
      <c r="A49" s="240" t="s">
        <v>650</v>
      </c>
      <c r="B49" s="267" t="s">
        <v>660</v>
      </c>
      <c r="C49" s="239"/>
      <c r="D49" s="239"/>
    </row>
    <row r="50" spans="1:4" ht="15.75" customHeight="1">
      <c r="A50" s="240" t="s">
        <v>651</v>
      </c>
      <c r="B50" s="267" t="s">
        <v>661</v>
      </c>
      <c r="C50" s="239"/>
      <c r="D50" s="239"/>
    </row>
    <row r="51" spans="1:4" ht="15.75" customHeight="1">
      <c r="A51" s="240" t="s">
        <v>652</v>
      </c>
      <c r="B51" s="267" t="s">
        <v>662</v>
      </c>
      <c r="C51" s="239"/>
      <c r="D51" s="239"/>
    </row>
    <row r="52" spans="1:4" ht="15.75" customHeight="1">
      <c r="A52" s="240" t="s">
        <v>653</v>
      </c>
      <c r="B52" s="267" t="s">
        <v>663</v>
      </c>
      <c r="C52" s="239"/>
      <c r="D52" s="239"/>
    </row>
    <row r="53" spans="1:4" ht="15.75" customHeight="1">
      <c r="A53" s="240" t="s">
        <v>654</v>
      </c>
      <c r="B53" s="267" t="s">
        <v>664</v>
      </c>
      <c r="C53" s="239"/>
      <c r="D53" s="239"/>
    </row>
    <row r="54" spans="1:4" ht="15.75" customHeight="1">
      <c r="A54" s="255" t="s">
        <v>665</v>
      </c>
      <c r="B54" s="284" t="s">
        <v>666</v>
      </c>
      <c r="C54" s="278"/>
      <c r="D54" s="253"/>
    </row>
    <row r="55" spans="1:4" ht="15.75" customHeight="1">
      <c r="A55" s="240"/>
      <c r="B55" s="285"/>
      <c r="C55" s="277"/>
      <c r="D55" s="239"/>
    </row>
    <row r="56" spans="1:4" ht="15.75" customHeight="1">
      <c r="A56" s="265"/>
      <c r="B56" s="266" t="s">
        <v>667</v>
      </c>
      <c r="C56" s="264"/>
      <c r="D56" s="264"/>
    </row>
    <row r="57" spans="1:4" ht="15.75" customHeight="1">
      <c r="A57" s="240">
        <v>23</v>
      </c>
      <c r="B57" s="282" t="s">
        <v>239</v>
      </c>
      <c r="C57" s="252">
        <v>185624.84615103001</v>
      </c>
      <c r="D57" s="239">
        <v>179697</v>
      </c>
    </row>
    <row r="58" spans="1:4" ht="15.75" customHeight="1">
      <c r="A58" s="288">
        <v>24</v>
      </c>
      <c r="B58" s="257" t="s">
        <v>117</v>
      </c>
      <c r="C58" s="276">
        <v>1588556.8151702343</v>
      </c>
      <c r="D58" s="253">
        <v>1526884.3116966998</v>
      </c>
    </row>
    <row r="59" spans="1:4" ht="15.75" customHeight="1">
      <c r="A59" s="240"/>
      <c r="B59" s="287"/>
      <c r="C59" s="286"/>
      <c r="D59" s="268"/>
    </row>
    <row r="60" spans="1:4" ht="15.75" customHeight="1">
      <c r="A60" s="265"/>
      <c r="B60" s="266" t="s">
        <v>116</v>
      </c>
      <c r="C60" s="264"/>
      <c r="D60" s="264"/>
    </row>
    <row r="61" spans="1:4" ht="15.75" customHeight="1">
      <c r="A61" s="240">
        <v>25</v>
      </c>
      <c r="B61" s="240" t="s">
        <v>118</v>
      </c>
      <c r="C61" s="646">
        <v>0.11685124786118394</v>
      </c>
      <c r="D61" s="646">
        <v>0.11842676663015703</v>
      </c>
    </row>
    <row r="62" spans="1:4" ht="15.75" customHeight="1">
      <c r="A62" s="240" t="s">
        <v>668</v>
      </c>
      <c r="B62" s="240" t="s">
        <v>673</v>
      </c>
      <c r="C62" s="646"/>
      <c r="D62" s="646"/>
    </row>
    <row r="63" spans="1:4" ht="15.75" customHeight="1">
      <c r="A63" s="240" t="s">
        <v>669</v>
      </c>
      <c r="B63" s="240" t="s">
        <v>674</v>
      </c>
      <c r="C63" s="646"/>
      <c r="D63" s="646"/>
    </row>
    <row r="64" spans="1:4" ht="15.75" customHeight="1">
      <c r="A64" s="240">
        <v>26</v>
      </c>
      <c r="B64" s="240" t="s">
        <v>675</v>
      </c>
      <c r="C64" s="646">
        <v>0.03</v>
      </c>
      <c r="D64" s="646">
        <v>0.03</v>
      </c>
    </row>
    <row r="65" spans="1:4" ht="15.75" customHeight="1">
      <c r="A65" s="240" t="s">
        <v>670</v>
      </c>
      <c r="B65" s="240" t="s">
        <v>120</v>
      </c>
      <c r="C65" s="646"/>
      <c r="D65" s="646"/>
    </row>
    <row r="66" spans="1:4" ht="15.75" customHeight="1">
      <c r="A66" s="240" t="s">
        <v>671</v>
      </c>
      <c r="B66" s="240" t="s">
        <v>676</v>
      </c>
      <c r="C66" s="646"/>
      <c r="D66" s="646"/>
    </row>
    <row r="67" spans="1:4" ht="15.75" customHeight="1">
      <c r="A67" s="240">
        <v>27</v>
      </c>
      <c r="B67" s="240" t="s">
        <v>126</v>
      </c>
      <c r="C67" s="646"/>
      <c r="D67" s="646"/>
    </row>
    <row r="68" spans="1:4" ht="15.75" customHeight="1">
      <c r="A68" s="282" t="s">
        <v>672</v>
      </c>
      <c r="B68" s="240" t="s">
        <v>128</v>
      </c>
      <c r="C68" s="647">
        <v>0.03</v>
      </c>
      <c r="D68" s="647">
        <v>0.03</v>
      </c>
    </row>
    <row r="69" spans="1:4" ht="15.75" customHeight="1">
      <c r="A69" s="240"/>
      <c r="B69" s="287"/>
      <c r="C69" s="269"/>
      <c r="D69" s="269"/>
    </row>
    <row r="70" spans="1:4" ht="15.75" customHeight="1">
      <c r="A70" s="265"/>
      <c r="B70" s="266" t="s">
        <v>677</v>
      </c>
      <c r="C70" s="264"/>
      <c r="D70" s="264"/>
    </row>
    <row r="71" spans="1:4" ht="15.75" customHeight="1">
      <c r="A71" s="282" t="s">
        <v>678</v>
      </c>
      <c r="B71" s="267" t="s">
        <v>594</v>
      </c>
      <c r="C71" s="252"/>
      <c r="D71" s="239"/>
    </row>
    <row r="72" spans="1:4" ht="15.75" customHeight="1">
      <c r="A72" s="238"/>
      <c r="B72" s="289"/>
      <c r="C72" s="242"/>
      <c r="D72" s="280"/>
    </row>
    <row r="73" spans="1:4" ht="15.75" customHeight="1">
      <c r="A73" s="265"/>
      <c r="B73" s="266" t="s">
        <v>679</v>
      </c>
      <c r="C73" s="264"/>
      <c r="D73" s="264"/>
    </row>
    <row r="74" spans="1:4" ht="23">
      <c r="A74" s="265">
        <v>28</v>
      </c>
      <c r="B74" s="261" t="s">
        <v>682</v>
      </c>
      <c r="C74" s="239">
        <v>28903.394650000049</v>
      </c>
      <c r="D74" s="239">
        <v>10174.122160000001</v>
      </c>
    </row>
    <row r="75" spans="1:4" ht="23">
      <c r="A75" s="265">
        <v>29</v>
      </c>
      <c r="B75" s="261" t="s">
        <v>683</v>
      </c>
      <c r="C75" s="239">
        <v>28903.394650000049</v>
      </c>
      <c r="D75" s="239">
        <v>10174.122160000001</v>
      </c>
    </row>
    <row r="76" spans="1:4" ht="34.5">
      <c r="A76" s="265">
        <v>30</v>
      </c>
      <c r="B76" s="261" t="s">
        <v>684</v>
      </c>
      <c r="C76" s="239">
        <v>1588556.8151702343</v>
      </c>
      <c r="D76" s="239">
        <v>1526884.3116966998</v>
      </c>
    </row>
    <row r="77" spans="1:4" ht="34.5">
      <c r="A77" s="265" t="s">
        <v>680</v>
      </c>
      <c r="B77" s="261" t="s">
        <v>685</v>
      </c>
      <c r="C77" s="239">
        <v>1588556.8151702343</v>
      </c>
      <c r="D77" s="239">
        <v>1526884.3116966998</v>
      </c>
    </row>
    <row r="78" spans="1:4" ht="34.5">
      <c r="A78" s="265">
        <v>31</v>
      </c>
      <c r="B78" s="261" t="s">
        <v>686</v>
      </c>
      <c r="C78" s="648">
        <v>0.11685124786118394</v>
      </c>
      <c r="D78" s="648">
        <v>0.11768868055256762</v>
      </c>
    </row>
    <row r="79" spans="1:4" ht="34.5">
      <c r="A79" s="290" t="s">
        <v>681</v>
      </c>
      <c r="B79" s="261" t="s">
        <v>687</v>
      </c>
      <c r="C79" s="649">
        <v>0.11685124786118394</v>
      </c>
      <c r="D79" s="648">
        <v>0.11768868055256762</v>
      </c>
    </row>
    <row r="80" spans="1:4">
      <c r="B80" s="190"/>
      <c r="D80" s="291"/>
    </row>
  </sheetData>
  <mergeCells count="1">
    <mergeCell ref="C4:D4"/>
  </mergeCells>
  <conditionalFormatting sqref="C3:D3">
    <cfRule type="cellIs" dxfId="15" priority="53" stopIfTrue="1" operator="lessThan">
      <formula>0</formula>
    </cfRule>
  </conditionalFormatting>
  <conditionalFormatting sqref="C7:D12">
    <cfRule type="cellIs" dxfId="14" priority="4" stopIfTrue="1" operator="lessThan">
      <formula>0</formula>
    </cfRule>
  </conditionalFormatting>
  <conditionalFormatting sqref="C13:D14">
    <cfRule type="cellIs" dxfId="13" priority="13" stopIfTrue="1" operator="lessThan">
      <formula>0</formula>
    </cfRule>
  </conditionalFormatting>
  <conditionalFormatting sqref="C16:D25">
    <cfRule type="cellIs" dxfId="12" priority="16" stopIfTrue="1" operator="lessThan">
      <formula>0</formula>
    </cfRule>
  </conditionalFormatting>
  <conditionalFormatting sqref="C29:D34 C38:D40">
    <cfRule type="cellIs" dxfId="11" priority="14" stopIfTrue="1" operator="lessThan">
      <formula>0</formula>
    </cfRule>
  </conditionalFormatting>
  <conditionalFormatting sqref="C35:D36">
    <cfRule type="cellIs" dxfId="10" priority="12" stopIfTrue="1" operator="lessThan">
      <formula>0</formula>
    </cfRule>
  </conditionalFormatting>
  <conditionalFormatting sqref="C41:D42">
    <cfRule type="cellIs" dxfId="9" priority="11" stopIfTrue="1" operator="lessThan">
      <formula>0</formula>
    </cfRule>
  </conditionalFormatting>
  <conditionalFormatting sqref="C44:D55">
    <cfRule type="cellIs" dxfId="8" priority="3" stopIfTrue="1" operator="lessThan">
      <formula>0</formula>
    </cfRule>
  </conditionalFormatting>
  <conditionalFormatting sqref="C57:D59">
    <cfRule type="cellIs" dxfId="7" priority="2" stopIfTrue="1" operator="lessThan">
      <formula>0</formula>
    </cfRule>
  </conditionalFormatting>
  <conditionalFormatting sqref="C61:D69">
    <cfRule type="cellIs" dxfId="6" priority="8" stopIfTrue="1" operator="lessThan">
      <formula>0</formula>
    </cfRule>
  </conditionalFormatting>
  <conditionalFormatting sqref="C71:D72">
    <cfRule type="cellIs" dxfId="5" priority="5" stopIfTrue="1" operator="lessThan">
      <formula>0</formula>
    </cfRule>
  </conditionalFormatting>
  <conditionalFormatting sqref="C74:D79">
    <cfRule type="cellIs" dxfId="4" priority="1" stopIfTrue="1" operator="lessThan">
      <formula>0</formula>
    </cfRule>
  </conditionalFormatting>
  <hyperlinks>
    <hyperlink ref="F4" location="Index!A1" display="Index" xr:uid="{4BF44846-D062-40C8-BC38-8FF8038A699A}"/>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E5276-A5C2-47E6-BB1D-90EFD4C5E27C}">
  <sheetPr>
    <tabColor theme="8" tint="-0.249977111117893"/>
  </sheetPr>
  <dimension ref="A1:E20"/>
  <sheetViews>
    <sheetView showGridLines="0" zoomScaleNormal="100" workbookViewId="0"/>
  </sheetViews>
  <sheetFormatPr defaultColWidth="9.26953125" defaultRowHeight="11.5"/>
  <cols>
    <col min="1" max="1" width="7" style="72" customWidth="1"/>
    <col min="2" max="2" width="96.26953125" style="72" customWidth="1"/>
    <col min="3" max="3" width="16.26953125" style="237" customWidth="1"/>
    <col min="4" max="4" width="4.1796875" style="72" customWidth="1"/>
    <col min="5" max="5" width="8.54296875" style="72" customWidth="1"/>
    <col min="6" max="16384" width="9.26953125" style="72"/>
  </cols>
  <sheetData>
    <row r="1" spans="1:5" ht="15" customHeight="1">
      <c r="A1" s="14" t="s">
        <v>813</v>
      </c>
    </row>
    <row r="2" spans="1:5" ht="15.75" customHeight="1">
      <c r="A2" s="109"/>
    </row>
    <row r="3" spans="1:5" ht="15.75" customHeight="1">
      <c r="C3" s="292" t="s">
        <v>45</v>
      </c>
    </row>
    <row r="4" spans="1:5" ht="15.75" customHeight="1">
      <c r="A4" s="293"/>
      <c r="B4" s="294"/>
      <c r="C4" s="733" t="s">
        <v>577</v>
      </c>
      <c r="E4" s="90" t="s">
        <v>284</v>
      </c>
    </row>
    <row r="5" spans="1:5" ht="15.75" customHeight="1">
      <c r="A5" s="247" t="s">
        <v>942</v>
      </c>
      <c r="B5" s="247"/>
      <c r="C5" s="739"/>
    </row>
    <row r="6" spans="1:5" s="55" customFormat="1" ht="15.75" customHeight="1">
      <c r="A6" s="238" t="s">
        <v>444</v>
      </c>
      <c r="B6" s="260" t="s">
        <v>595</v>
      </c>
      <c r="C6" s="239">
        <v>1489855.4168264642</v>
      </c>
      <c r="D6" s="610"/>
    </row>
    <row r="7" spans="1:5" s="55" customFormat="1" ht="15.75" customHeight="1">
      <c r="A7" s="238" t="s">
        <v>445</v>
      </c>
      <c r="B7" s="260" t="s">
        <v>596</v>
      </c>
      <c r="C7" s="239">
        <v>41410.579613170004</v>
      </c>
      <c r="D7" s="610"/>
    </row>
    <row r="8" spans="1:5" s="55" customFormat="1" ht="15.75" customHeight="1">
      <c r="A8" s="238" t="s">
        <v>597</v>
      </c>
      <c r="B8" s="260" t="s">
        <v>598</v>
      </c>
      <c r="C8" s="239">
        <v>1432733.6328780001</v>
      </c>
      <c r="D8" s="610"/>
    </row>
    <row r="9" spans="1:5" s="55" customFormat="1" ht="15.75" customHeight="1">
      <c r="A9" s="238" t="s">
        <v>599</v>
      </c>
      <c r="B9" s="260" t="s">
        <v>356</v>
      </c>
      <c r="C9" s="239">
        <v>19133.25</v>
      </c>
      <c r="D9" s="610"/>
    </row>
    <row r="10" spans="1:5" s="55" customFormat="1" ht="15.75" customHeight="1">
      <c r="A10" s="238" t="s">
        <v>383</v>
      </c>
      <c r="B10" s="260" t="s">
        <v>600</v>
      </c>
      <c r="C10" s="239">
        <v>210645.070224</v>
      </c>
      <c r="D10" s="610"/>
    </row>
    <row r="11" spans="1:5" s="55" customFormat="1" ht="15.75" customHeight="1">
      <c r="A11" s="238" t="s">
        <v>601</v>
      </c>
      <c r="B11" s="260" t="s">
        <v>843</v>
      </c>
      <c r="C11" s="239">
        <v>8890.3918140000005</v>
      </c>
      <c r="D11" s="610"/>
    </row>
    <row r="12" spans="1:5" s="55" customFormat="1" ht="15.75" customHeight="1">
      <c r="A12" s="238" t="s">
        <v>602</v>
      </c>
      <c r="B12" s="260" t="s">
        <v>351</v>
      </c>
      <c r="C12" s="239">
        <v>25897.544536000001</v>
      </c>
      <c r="D12" s="610"/>
    </row>
    <row r="13" spans="1:5" s="55" customFormat="1" ht="15.75" customHeight="1">
      <c r="A13" s="238" t="s">
        <v>603</v>
      </c>
      <c r="B13" s="260" t="s">
        <v>604</v>
      </c>
      <c r="C13" s="239">
        <v>583515.67920899997</v>
      </c>
      <c r="D13" s="610"/>
    </row>
    <row r="14" spans="1:5" s="55" customFormat="1" ht="15.75" customHeight="1">
      <c r="A14" s="238" t="s">
        <v>605</v>
      </c>
      <c r="B14" s="260" t="s">
        <v>606</v>
      </c>
      <c r="C14" s="239">
        <v>121442.826632</v>
      </c>
      <c r="D14" s="610"/>
    </row>
    <row r="15" spans="1:5" s="55" customFormat="1" ht="15.75" customHeight="1">
      <c r="A15" s="238" t="s">
        <v>607</v>
      </c>
      <c r="B15" s="260" t="s">
        <v>608</v>
      </c>
      <c r="C15" s="239">
        <v>412679.37484399998</v>
      </c>
      <c r="D15" s="610"/>
    </row>
    <row r="16" spans="1:5" s="55" customFormat="1" ht="15.75" customHeight="1">
      <c r="A16" s="238" t="s">
        <v>609</v>
      </c>
      <c r="B16" s="260" t="s">
        <v>355</v>
      </c>
      <c r="C16" s="239">
        <v>13927.584129999999</v>
      </c>
      <c r="D16" s="610"/>
    </row>
    <row r="17" spans="1:4" s="55" customFormat="1" ht="15.75" customHeight="1">
      <c r="A17" s="238" t="s">
        <v>610</v>
      </c>
      <c r="B17" s="260" t="s">
        <v>844</v>
      </c>
      <c r="C17" s="239">
        <v>36601.911489000006</v>
      </c>
      <c r="D17" s="610"/>
    </row>
    <row r="18" spans="1:4" ht="15" customHeight="1">
      <c r="A18" s="295"/>
      <c r="B18" s="296"/>
      <c r="C18" s="297"/>
    </row>
    <row r="19" spans="1:4" ht="15" customHeight="1"/>
    <row r="20" spans="1:4" ht="15" customHeight="1"/>
  </sheetData>
  <mergeCells count="1">
    <mergeCell ref="C4:C5"/>
  </mergeCells>
  <conditionalFormatting sqref="C6">
    <cfRule type="cellIs" dxfId="3" priority="5" stopIfTrue="1" operator="lessThan">
      <formula>0</formula>
    </cfRule>
  </conditionalFormatting>
  <conditionalFormatting sqref="C7 C9:C17">
    <cfRule type="cellIs" dxfId="2" priority="14" stopIfTrue="1" operator="lessThan">
      <formula>0</formula>
    </cfRule>
  </conditionalFormatting>
  <conditionalFormatting sqref="C8">
    <cfRule type="cellIs" dxfId="1" priority="4" stopIfTrue="1" operator="lessThan">
      <formula>0</formula>
    </cfRule>
  </conditionalFormatting>
  <hyperlinks>
    <hyperlink ref="E4" location="Index!A1" display="Index" xr:uid="{345154D4-DEDE-4008-9167-E772243FA5C3}"/>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249977111117893"/>
  </sheetPr>
  <dimension ref="A1:I133"/>
  <sheetViews>
    <sheetView showGridLines="0" workbookViewId="0"/>
  </sheetViews>
  <sheetFormatPr defaultColWidth="8.81640625" defaultRowHeight="13"/>
  <cols>
    <col min="1" max="1" width="8.453125" style="13" customWidth="1"/>
    <col min="2" max="2" width="86" style="5" bestFit="1" customWidth="1"/>
    <col min="3" max="5" width="11.453125" style="5" customWidth="1"/>
    <col min="6" max="6" width="11" style="5" customWidth="1"/>
    <col min="7" max="7" width="10.54296875" style="5" customWidth="1"/>
    <col min="8" max="8" width="3.7265625" style="5" customWidth="1"/>
    <col min="9" max="16384" width="8.81640625" style="5"/>
  </cols>
  <sheetData>
    <row r="1" spans="1:9">
      <c r="A1" s="19" t="s">
        <v>141</v>
      </c>
    </row>
    <row r="2" spans="1:9">
      <c r="A2" s="19"/>
    </row>
    <row r="3" spans="1:9">
      <c r="A3" s="19"/>
      <c r="C3" s="62" t="s">
        <v>45</v>
      </c>
      <c r="D3" s="62" t="s">
        <v>46</v>
      </c>
      <c r="E3" s="62" t="s">
        <v>47</v>
      </c>
      <c r="F3" s="62" t="s">
        <v>85</v>
      </c>
      <c r="G3" s="62" t="s">
        <v>86</v>
      </c>
    </row>
    <row r="4" spans="1:9" ht="22.5" customHeight="1">
      <c r="A4" s="298"/>
      <c r="B4" s="299"/>
      <c r="C4" s="300"/>
      <c r="D4" s="300"/>
      <c r="E4" s="300"/>
      <c r="F4" s="300"/>
      <c r="G4" s="300"/>
      <c r="I4" s="90" t="s">
        <v>284</v>
      </c>
    </row>
    <row r="5" spans="1:9" ht="22.5" customHeight="1">
      <c r="A5" s="741" t="s">
        <v>84</v>
      </c>
      <c r="B5" s="741"/>
      <c r="C5" s="301" t="s">
        <v>938</v>
      </c>
      <c r="D5" s="301" t="s">
        <v>939</v>
      </c>
      <c r="E5" s="301" t="s">
        <v>940</v>
      </c>
      <c r="F5" s="301" t="s">
        <v>941</v>
      </c>
      <c r="G5" s="302" t="s">
        <v>913</v>
      </c>
    </row>
    <row r="6" spans="1:9" ht="15.75" customHeight="1">
      <c r="A6" s="22" t="s">
        <v>87</v>
      </c>
      <c r="B6" s="10"/>
      <c r="C6" s="23"/>
      <c r="D6" s="303"/>
      <c r="E6" s="23"/>
      <c r="F6" s="23"/>
      <c r="G6" s="304"/>
    </row>
    <row r="7" spans="1:9" ht="15.75" customHeight="1">
      <c r="A7" s="20">
        <v>1</v>
      </c>
      <c r="B7" s="15" t="s">
        <v>88</v>
      </c>
      <c r="C7" s="24">
        <v>172591.84615103001</v>
      </c>
      <c r="D7" s="24">
        <v>165947.19887404001</v>
      </c>
      <c r="E7" s="24">
        <v>166196</v>
      </c>
      <c r="F7" s="63">
        <v>164876.60599755001</v>
      </c>
      <c r="G7" s="63">
        <v>169518</v>
      </c>
    </row>
    <row r="8" spans="1:9" ht="15.75" customHeight="1">
      <c r="A8" s="20">
        <v>2</v>
      </c>
      <c r="B8" s="15" t="s">
        <v>89</v>
      </c>
      <c r="C8" s="24">
        <v>185624.84615103001</v>
      </c>
      <c r="D8" s="24">
        <v>178919.19887404001</v>
      </c>
      <c r="E8" s="24">
        <v>179697</v>
      </c>
      <c r="F8" s="63">
        <v>178260.60599755001</v>
      </c>
      <c r="G8" s="63">
        <v>182323</v>
      </c>
    </row>
    <row r="9" spans="1:9" ht="15.75" customHeight="1">
      <c r="A9" s="20">
        <v>3</v>
      </c>
      <c r="B9" s="15" t="s">
        <v>90</v>
      </c>
      <c r="C9" s="24">
        <v>217954.84615103001</v>
      </c>
      <c r="D9" s="24">
        <v>211531.19887404001</v>
      </c>
      <c r="E9" s="24">
        <v>212477</v>
      </c>
      <c r="F9" s="63">
        <v>197898.60599755001</v>
      </c>
      <c r="G9" s="63">
        <v>201889</v>
      </c>
    </row>
    <row r="10" spans="1:9" ht="15.75" customHeight="1">
      <c r="A10" s="22" t="s">
        <v>91</v>
      </c>
      <c r="B10" s="10"/>
      <c r="C10" s="23"/>
      <c r="D10" s="23"/>
      <c r="E10" s="23"/>
      <c r="F10" s="64"/>
      <c r="G10" s="64"/>
    </row>
    <row r="11" spans="1:9" ht="15.75" customHeight="1">
      <c r="A11" s="20">
        <v>4</v>
      </c>
      <c r="B11" s="15" t="s">
        <v>92</v>
      </c>
      <c r="C11" s="24">
        <v>911700.81087278191</v>
      </c>
      <c r="D11" s="24">
        <v>907092</v>
      </c>
      <c r="E11" s="24">
        <v>883831.82865478657</v>
      </c>
      <c r="F11" s="63">
        <v>868740</v>
      </c>
      <c r="G11" s="63">
        <v>872174</v>
      </c>
    </row>
    <row r="12" spans="1:9" ht="15.75" customHeight="1">
      <c r="A12" s="22" t="s">
        <v>144</v>
      </c>
      <c r="B12" s="10"/>
      <c r="C12" s="23"/>
      <c r="D12" s="23"/>
      <c r="E12" s="23"/>
      <c r="F12" s="64"/>
      <c r="G12" s="64"/>
    </row>
    <row r="13" spans="1:9" ht="15.75" customHeight="1">
      <c r="A13" s="20">
        <v>5</v>
      </c>
      <c r="B13" s="15" t="s">
        <v>142</v>
      </c>
      <c r="C13" s="65">
        <v>0.1893075492450268</v>
      </c>
      <c r="D13" s="65">
        <v>0.18294391179446137</v>
      </c>
      <c r="E13" s="65">
        <v>0.18804029749975665</v>
      </c>
      <c r="F13" s="65">
        <v>0.1897888900150482</v>
      </c>
      <c r="G13" s="65">
        <v>0.19436259278538456</v>
      </c>
    </row>
    <row r="14" spans="1:9" ht="15.75" customHeight="1">
      <c r="A14" s="20">
        <v>6</v>
      </c>
      <c r="B14" s="15" t="s">
        <v>93</v>
      </c>
      <c r="C14" s="65">
        <v>0.20360280909844664</v>
      </c>
      <c r="D14" s="65">
        <v>0.19724456107023933</v>
      </c>
      <c r="E14" s="65">
        <v>0.20331582793697664</v>
      </c>
      <c r="F14" s="65">
        <v>0.20519512129719558</v>
      </c>
      <c r="G14" s="65">
        <v>0.20904429620694953</v>
      </c>
    </row>
    <row r="15" spans="1:9" ht="15.75" customHeight="1">
      <c r="A15" s="20">
        <v>7</v>
      </c>
      <c r="B15" s="15" t="s">
        <v>94</v>
      </c>
      <c r="C15" s="65">
        <v>0.23906400383957022</v>
      </c>
      <c r="D15" s="65">
        <v>0.23319682549990864</v>
      </c>
      <c r="E15" s="65">
        <v>0.24040433158352661</v>
      </c>
      <c r="F15" s="65">
        <v>0.22780028940230695</v>
      </c>
      <c r="G15" s="65">
        <v>0.2314778931726926</v>
      </c>
    </row>
    <row r="16" spans="1:9" ht="15.75" customHeight="1">
      <c r="A16" s="22" t="s">
        <v>95</v>
      </c>
      <c r="B16" s="10"/>
      <c r="C16" s="23"/>
      <c r="D16" s="78"/>
      <c r="E16" s="23"/>
      <c r="F16" s="64"/>
      <c r="G16" s="64"/>
    </row>
    <row r="17" spans="1:7" ht="15.75" customHeight="1">
      <c r="A17" s="20" t="s">
        <v>96</v>
      </c>
      <c r="B17" s="11" t="s">
        <v>143</v>
      </c>
      <c r="C17" s="65">
        <v>2.1000000000000001E-2</v>
      </c>
      <c r="D17" s="65">
        <v>3.5000000000000003E-2</v>
      </c>
      <c r="E17" s="65">
        <v>3.5000000000000003E-2</v>
      </c>
      <c r="F17" s="65">
        <v>3.5000000000000003E-2</v>
      </c>
      <c r="G17" s="65">
        <v>3.5000000000000003E-2</v>
      </c>
    </row>
    <row r="18" spans="1:7" ht="15.75" customHeight="1">
      <c r="A18" s="20" t="s">
        <v>97</v>
      </c>
      <c r="B18" s="11" t="s">
        <v>98</v>
      </c>
      <c r="C18" s="65">
        <v>1.2E-2</v>
      </c>
      <c r="D18" s="65">
        <v>0.02</v>
      </c>
      <c r="E18" s="65">
        <v>0.02</v>
      </c>
      <c r="F18" s="65">
        <v>0.02</v>
      </c>
      <c r="G18" s="65">
        <v>0.02</v>
      </c>
    </row>
    <row r="19" spans="1:7" ht="15.75" customHeight="1">
      <c r="A19" s="20" t="s">
        <v>99</v>
      </c>
      <c r="B19" s="11" t="s">
        <v>100</v>
      </c>
      <c r="C19" s="65">
        <v>1.6E-2</v>
      </c>
      <c r="D19" s="65">
        <v>2.5999999999999999E-2</v>
      </c>
      <c r="E19" s="65">
        <v>2.5999999999999999E-2</v>
      </c>
      <c r="F19" s="65">
        <v>2.5999999999999999E-2</v>
      </c>
      <c r="G19" s="65">
        <v>2.5999999999999999E-2</v>
      </c>
    </row>
    <row r="20" spans="1:7" ht="15.75" customHeight="1">
      <c r="A20" s="20" t="s">
        <v>101</v>
      </c>
      <c r="B20" s="11" t="s">
        <v>102</v>
      </c>
      <c r="C20" s="65">
        <v>2.1000000000000001E-2</v>
      </c>
      <c r="D20" s="65">
        <v>3.5000000000000003E-2</v>
      </c>
      <c r="E20" s="65">
        <v>3.5000000000000003E-2</v>
      </c>
      <c r="F20" s="65">
        <v>3.5000000000000003E-2</v>
      </c>
      <c r="G20" s="65">
        <v>3.5000000000000003E-2</v>
      </c>
    </row>
    <row r="21" spans="1:7" ht="15.75" customHeight="1">
      <c r="A21" s="22" t="s">
        <v>103</v>
      </c>
      <c r="B21" s="10"/>
      <c r="C21" s="23"/>
      <c r="D21" s="78"/>
      <c r="E21" s="23"/>
      <c r="F21" s="64"/>
      <c r="G21" s="64"/>
    </row>
    <row r="22" spans="1:7" ht="15.75" customHeight="1">
      <c r="A22" s="20">
        <v>8</v>
      </c>
      <c r="B22" s="15" t="s">
        <v>104</v>
      </c>
      <c r="C22" s="65">
        <v>2.5000000000000001E-2</v>
      </c>
      <c r="D22" s="65">
        <v>2.5000000000000001E-2</v>
      </c>
      <c r="E22" s="65">
        <v>2.5000000000000001E-2</v>
      </c>
      <c r="F22" s="65">
        <v>2.5000000000000001E-2</v>
      </c>
      <c r="G22" s="65">
        <v>2.5000000000000001E-2</v>
      </c>
    </row>
    <row r="23" spans="1:7" ht="25">
      <c r="A23" s="20" t="s">
        <v>57</v>
      </c>
      <c r="B23" s="15" t="s">
        <v>105</v>
      </c>
      <c r="C23" s="65"/>
      <c r="D23" s="65">
        <v>0</v>
      </c>
      <c r="E23" s="65">
        <v>0</v>
      </c>
      <c r="F23" s="65">
        <v>0</v>
      </c>
      <c r="G23" s="65">
        <v>0</v>
      </c>
    </row>
    <row r="24" spans="1:7" ht="15.75" customHeight="1">
      <c r="A24" s="20">
        <v>9</v>
      </c>
      <c r="B24" s="15" t="s">
        <v>106</v>
      </c>
      <c r="C24" s="65">
        <v>1.9735694606161085E-2</v>
      </c>
      <c r="D24" s="65">
        <v>0.02</v>
      </c>
      <c r="E24" s="65">
        <v>1.89E-2</v>
      </c>
      <c r="F24" s="65">
        <v>1.9E-2</v>
      </c>
      <c r="G24" s="65">
        <v>0</v>
      </c>
    </row>
    <row r="25" spans="1:7" ht="15.75" customHeight="1">
      <c r="A25" s="20" t="s">
        <v>107</v>
      </c>
      <c r="B25" s="15" t="s">
        <v>108</v>
      </c>
      <c r="C25" s="65">
        <v>2.7719241867534165E-2</v>
      </c>
      <c r="D25" s="650">
        <v>2.8299999999999999E-2</v>
      </c>
      <c r="E25" s="65">
        <v>2.8299999999999999E-2</v>
      </c>
      <c r="F25" s="65">
        <v>2.8000000000000001E-2</v>
      </c>
      <c r="G25" s="65">
        <v>2.8000000000000001E-2</v>
      </c>
    </row>
    <row r="26" spans="1:7" ht="15.75" customHeight="1">
      <c r="A26" s="20">
        <v>10</v>
      </c>
      <c r="B26" s="15" t="s">
        <v>109</v>
      </c>
      <c r="C26" s="65">
        <v>0</v>
      </c>
      <c r="D26" s="65">
        <v>0</v>
      </c>
      <c r="E26" s="65">
        <v>0</v>
      </c>
      <c r="F26" s="65">
        <v>0</v>
      </c>
      <c r="G26" s="65">
        <v>0</v>
      </c>
    </row>
    <row r="27" spans="1:7" ht="15.75" customHeight="1">
      <c r="A27" s="20" t="s">
        <v>110</v>
      </c>
      <c r="B27" s="11" t="s">
        <v>111</v>
      </c>
      <c r="C27" s="65">
        <v>0.02</v>
      </c>
      <c r="D27" s="65">
        <v>0.02</v>
      </c>
      <c r="E27" s="65">
        <v>0.02</v>
      </c>
      <c r="F27" s="65">
        <v>0.02</v>
      </c>
      <c r="G27" s="65">
        <v>0.02</v>
      </c>
    </row>
    <row r="28" spans="1:7" ht="15.75" customHeight="1">
      <c r="A28" s="20">
        <v>11</v>
      </c>
      <c r="B28" s="15" t="s">
        <v>112</v>
      </c>
      <c r="C28" s="65">
        <v>9.2454936473695237E-2</v>
      </c>
      <c r="D28" s="65">
        <v>9.2999999999999999E-2</v>
      </c>
      <c r="E28" s="65">
        <v>9.1999999999999998E-2</v>
      </c>
      <c r="F28" s="65">
        <v>9.1999999999999998E-2</v>
      </c>
      <c r="G28" s="65">
        <v>7.2999999999999995E-2</v>
      </c>
    </row>
    <row r="29" spans="1:7" ht="15.75" customHeight="1">
      <c r="A29" s="20" t="s">
        <v>113</v>
      </c>
      <c r="B29" s="15" t="s">
        <v>114</v>
      </c>
      <c r="C29" s="65">
        <v>0.193</v>
      </c>
      <c r="D29" s="65">
        <v>0.20799999999999999</v>
      </c>
      <c r="E29" s="65">
        <v>0.20699999999999999</v>
      </c>
      <c r="F29" s="65">
        <v>0.20699999999999999</v>
      </c>
      <c r="G29" s="65">
        <v>0.188</v>
      </c>
    </row>
    <row r="30" spans="1:7" ht="15.75" customHeight="1">
      <c r="A30" s="20">
        <v>12</v>
      </c>
      <c r="B30" s="15" t="s">
        <v>115</v>
      </c>
      <c r="C30" s="65">
        <v>3.5602809098446653E-2</v>
      </c>
      <c r="D30" s="65">
        <v>1.7999999999999999E-2</v>
      </c>
      <c r="E30" s="65">
        <v>2.4064887122085571E-2</v>
      </c>
      <c r="F30" s="65">
        <v>2.0799578697366317E-2</v>
      </c>
      <c r="G30" s="65">
        <v>4.6477893172692603E-2</v>
      </c>
    </row>
    <row r="31" spans="1:7" ht="15.75" customHeight="1">
      <c r="A31" s="22" t="s">
        <v>116</v>
      </c>
      <c r="B31" s="10"/>
      <c r="C31" s="23"/>
      <c r="D31" s="78"/>
      <c r="E31" s="23"/>
      <c r="F31" s="64"/>
      <c r="G31" s="64"/>
    </row>
    <row r="32" spans="1:7" ht="15.75" customHeight="1">
      <c r="A32" s="20">
        <v>13</v>
      </c>
      <c r="B32" s="16" t="s">
        <v>117</v>
      </c>
      <c r="C32" s="69">
        <v>1588555</v>
      </c>
      <c r="D32" s="69">
        <v>1584963</v>
      </c>
      <c r="E32" s="69">
        <v>1517369</v>
      </c>
      <c r="F32" s="63">
        <v>1479892</v>
      </c>
      <c r="G32" s="63">
        <v>1438698</v>
      </c>
    </row>
    <row r="33" spans="1:7" ht="15.75" customHeight="1">
      <c r="A33" s="12">
        <v>14</v>
      </c>
      <c r="B33" s="17" t="s">
        <v>118</v>
      </c>
      <c r="C33" s="65">
        <v>0.11685138138184073</v>
      </c>
      <c r="D33" s="65">
        <v>0.11288522230111367</v>
      </c>
      <c r="E33" s="65">
        <v>0.11842669779071538</v>
      </c>
      <c r="F33" s="65">
        <v>0.12045546901814119</v>
      </c>
      <c r="G33" s="65">
        <v>0.12672811038775683</v>
      </c>
    </row>
    <row r="34" spans="1:7" ht="15.75" customHeight="1">
      <c r="A34" s="22" t="s">
        <v>145</v>
      </c>
      <c r="B34" s="10"/>
      <c r="C34" s="651"/>
      <c r="D34" s="652"/>
      <c r="E34" s="651"/>
      <c r="F34" s="653"/>
      <c r="G34" s="653"/>
    </row>
    <row r="35" spans="1:7" s="18" customFormat="1" ht="15.75" customHeight="1">
      <c r="A35" s="12" t="s">
        <v>119</v>
      </c>
      <c r="B35" s="11" t="s">
        <v>120</v>
      </c>
      <c r="C35" s="65">
        <v>0</v>
      </c>
      <c r="D35" s="650">
        <v>0</v>
      </c>
      <c r="E35" s="65">
        <v>0</v>
      </c>
      <c r="F35" s="65">
        <v>0</v>
      </c>
      <c r="G35" s="65">
        <v>0</v>
      </c>
    </row>
    <row r="36" spans="1:7" s="18" customFormat="1" ht="15.75" customHeight="1">
      <c r="A36" s="12" t="s">
        <v>121</v>
      </c>
      <c r="B36" s="11" t="s">
        <v>98</v>
      </c>
      <c r="C36" s="65">
        <v>0</v>
      </c>
      <c r="D36" s="650">
        <v>0</v>
      </c>
      <c r="E36" s="65">
        <v>0</v>
      </c>
      <c r="F36" s="65">
        <v>0</v>
      </c>
      <c r="G36" s="65">
        <v>0</v>
      </c>
    </row>
    <row r="37" spans="1:7" s="18" customFormat="1" ht="15.75" customHeight="1">
      <c r="A37" s="12" t="s">
        <v>122</v>
      </c>
      <c r="B37" s="11" t="s">
        <v>123</v>
      </c>
      <c r="C37" s="65">
        <v>0</v>
      </c>
      <c r="D37" s="650">
        <v>0</v>
      </c>
      <c r="E37" s="65">
        <v>0</v>
      </c>
      <c r="F37" s="65">
        <v>0</v>
      </c>
      <c r="G37" s="65">
        <v>0</v>
      </c>
    </row>
    <row r="38" spans="1:7" ht="15.75" customHeight="1">
      <c r="A38" s="22" t="s">
        <v>124</v>
      </c>
      <c r="B38" s="10"/>
      <c r="C38" s="651"/>
      <c r="D38" s="654"/>
      <c r="E38" s="651"/>
      <c r="F38" s="653"/>
      <c r="G38" s="653"/>
    </row>
    <row r="39" spans="1:7" s="18" customFormat="1" ht="15.75" customHeight="1">
      <c r="A39" s="12" t="s">
        <v>125</v>
      </c>
      <c r="B39" s="11" t="s">
        <v>126</v>
      </c>
      <c r="C39" s="65">
        <v>0</v>
      </c>
      <c r="D39" s="650">
        <v>0</v>
      </c>
      <c r="E39" s="65">
        <v>0</v>
      </c>
      <c r="F39" s="65">
        <v>0</v>
      </c>
      <c r="G39" s="65">
        <v>0</v>
      </c>
    </row>
    <row r="40" spans="1:7" s="18" customFormat="1" ht="15.75" customHeight="1">
      <c r="A40" s="12" t="s">
        <v>127</v>
      </c>
      <c r="B40" s="11" t="s">
        <v>128</v>
      </c>
      <c r="C40" s="65">
        <v>0.03</v>
      </c>
      <c r="D40" s="650">
        <v>0.03</v>
      </c>
      <c r="E40" s="65">
        <v>0.03</v>
      </c>
      <c r="F40" s="65">
        <v>0.03</v>
      </c>
      <c r="G40" s="65">
        <v>0.03</v>
      </c>
    </row>
    <row r="41" spans="1:7" ht="15.75" customHeight="1">
      <c r="A41" s="22" t="s">
        <v>129</v>
      </c>
      <c r="B41" s="10"/>
      <c r="C41" s="23"/>
      <c r="D41" s="615"/>
      <c r="E41" s="23"/>
      <c r="F41" s="64"/>
      <c r="G41" s="64"/>
    </row>
    <row r="42" spans="1:7" ht="15.75" customHeight="1">
      <c r="A42" s="20">
        <v>15</v>
      </c>
      <c r="B42" s="16" t="s">
        <v>130</v>
      </c>
      <c r="C42" s="24">
        <v>237391</v>
      </c>
      <c r="D42" s="24">
        <v>218618</v>
      </c>
      <c r="E42" s="24">
        <v>237247</v>
      </c>
      <c r="F42" s="63">
        <v>202018</v>
      </c>
      <c r="G42" s="63">
        <v>184990</v>
      </c>
    </row>
    <row r="43" spans="1:7" ht="15.75" customHeight="1">
      <c r="A43" s="12" t="s">
        <v>131</v>
      </c>
      <c r="B43" s="17" t="s">
        <v>132</v>
      </c>
      <c r="C43" s="24">
        <v>197630</v>
      </c>
      <c r="D43" s="24">
        <v>209608</v>
      </c>
      <c r="E43" s="24">
        <v>204740.46547924451</v>
      </c>
      <c r="F43" s="63">
        <v>175230</v>
      </c>
      <c r="G43" s="63">
        <v>192064</v>
      </c>
    </row>
    <row r="44" spans="1:7" ht="15.75" customHeight="1">
      <c r="A44" s="12" t="s">
        <v>133</v>
      </c>
      <c r="B44" s="17" t="s">
        <v>134</v>
      </c>
      <c r="C44" s="24">
        <v>51858</v>
      </c>
      <c r="D44" s="24">
        <v>83658</v>
      </c>
      <c r="E44" s="24">
        <v>55036</v>
      </c>
      <c r="F44" s="63">
        <v>68504</v>
      </c>
      <c r="G44" s="63">
        <v>78701</v>
      </c>
    </row>
    <row r="45" spans="1:7" ht="15.75" customHeight="1">
      <c r="A45" s="20">
        <v>16</v>
      </c>
      <c r="B45" s="16" t="s">
        <v>135</v>
      </c>
      <c r="C45" s="24">
        <v>145772</v>
      </c>
      <c r="D45" s="24">
        <v>125950</v>
      </c>
      <c r="E45" s="24">
        <v>149704.46547924451</v>
      </c>
      <c r="F45" s="63">
        <v>106726</v>
      </c>
      <c r="G45" s="63">
        <v>113701</v>
      </c>
    </row>
    <row r="46" spans="1:7" ht="15.75" customHeight="1">
      <c r="A46" s="20">
        <v>17</v>
      </c>
      <c r="B46" s="16" t="s">
        <v>136</v>
      </c>
      <c r="C46" s="66">
        <v>1.6285089043163297</v>
      </c>
      <c r="D46" s="66">
        <v>1.7357522826518459</v>
      </c>
      <c r="E46" s="66">
        <v>1.5847690263647658</v>
      </c>
      <c r="F46" s="66">
        <v>1.8928658433746228</v>
      </c>
      <c r="G46" s="66">
        <v>1.63</v>
      </c>
    </row>
    <row r="47" spans="1:7" ht="15.75" customHeight="1">
      <c r="A47" s="22" t="s">
        <v>137</v>
      </c>
      <c r="B47" s="10"/>
      <c r="C47" s="23"/>
      <c r="D47" s="23"/>
      <c r="E47" s="23"/>
      <c r="F47" s="64"/>
      <c r="G47" s="64"/>
    </row>
    <row r="48" spans="1:7" ht="15.75" customHeight="1">
      <c r="A48" s="20">
        <v>18</v>
      </c>
      <c r="B48" s="16" t="s">
        <v>138</v>
      </c>
      <c r="C48" s="24">
        <v>1155347</v>
      </c>
      <c r="D48" s="24">
        <v>1148267</v>
      </c>
      <c r="E48" s="24">
        <v>1109623</v>
      </c>
      <c r="F48" s="63">
        <v>1079981</v>
      </c>
      <c r="G48" s="63">
        <v>1030192</v>
      </c>
    </row>
    <row r="49" spans="1:7" ht="15.75" customHeight="1">
      <c r="A49" s="20">
        <v>19</v>
      </c>
      <c r="B49" s="5" t="s">
        <v>139</v>
      </c>
      <c r="C49" s="24">
        <v>977589</v>
      </c>
      <c r="D49" s="24">
        <v>979338</v>
      </c>
      <c r="E49" s="24">
        <v>931991</v>
      </c>
      <c r="F49" s="63">
        <v>917977</v>
      </c>
      <c r="G49" s="63">
        <v>894038</v>
      </c>
    </row>
    <row r="50" spans="1:7" ht="15.75" customHeight="1">
      <c r="A50" s="20">
        <v>20</v>
      </c>
      <c r="B50" s="16" t="s">
        <v>140</v>
      </c>
      <c r="C50" s="66">
        <v>1.1818330607238829</v>
      </c>
      <c r="D50" s="66">
        <v>1.172493051428618</v>
      </c>
      <c r="E50" s="66">
        <v>1.1905941151792239</v>
      </c>
      <c r="F50" s="66">
        <v>1.1764793671301133</v>
      </c>
      <c r="G50" s="66">
        <v>1.1522910659278465</v>
      </c>
    </row>
    <row r="104" spans="1:9">
      <c r="A104" s="21"/>
      <c r="B104" s="10"/>
      <c r="C104" s="10"/>
      <c r="D104" s="10"/>
      <c r="E104" s="10"/>
      <c r="F104" s="10"/>
      <c r="G104" s="10"/>
      <c r="H104" s="10"/>
      <c r="I104" s="10"/>
    </row>
    <row r="105" spans="1:9">
      <c r="A105" s="21"/>
      <c r="B105" s="10"/>
      <c r="C105" s="10"/>
      <c r="D105" s="10"/>
      <c r="E105" s="10"/>
      <c r="F105" s="10"/>
      <c r="G105" s="10"/>
      <c r="H105" s="10"/>
      <c r="I105" s="10"/>
    </row>
    <row r="106" spans="1:9">
      <c r="A106" s="21"/>
      <c r="B106" s="10"/>
      <c r="C106" s="10"/>
      <c r="D106" s="10"/>
      <c r="E106" s="10"/>
      <c r="F106" s="10"/>
      <c r="G106" s="10"/>
      <c r="H106" s="10"/>
      <c r="I106" s="10"/>
    </row>
    <row r="107" spans="1:9">
      <c r="A107" s="21"/>
      <c r="B107" s="10"/>
      <c r="C107" s="10"/>
      <c r="D107" s="10"/>
      <c r="E107" s="10"/>
      <c r="F107" s="10"/>
      <c r="G107" s="10"/>
      <c r="H107" s="10"/>
      <c r="I107" s="10"/>
    </row>
    <row r="108" spans="1:9">
      <c r="A108" s="21"/>
      <c r="B108" s="10"/>
      <c r="C108" s="10"/>
      <c r="D108" s="10"/>
      <c r="E108" s="10"/>
      <c r="F108" s="10"/>
      <c r="G108" s="10"/>
      <c r="H108" s="10"/>
      <c r="I108" s="10"/>
    </row>
    <row r="109" spans="1:9">
      <c r="A109" s="21"/>
      <c r="B109" s="10"/>
      <c r="C109" s="10"/>
      <c r="D109" s="10"/>
      <c r="E109" s="10"/>
      <c r="F109" s="10"/>
      <c r="G109" s="10"/>
      <c r="H109" s="10"/>
      <c r="I109" s="10"/>
    </row>
    <row r="110" spans="1:9">
      <c r="A110" s="21"/>
      <c r="B110" s="10"/>
      <c r="C110" s="10"/>
      <c r="D110" s="10"/>
      <c r="E110" s="10"/>
      <c r="F110" s="10"/>
      <c r="G110" s="10"/>
      <c r="H110" s="10"/>
      <c r="I110" s="10"/>
    </row>
    <row r="111" spans="1:9">
      <c r="A111" s="21"/>
      <c r="B111" s="10"/>
      <c r="C111" s="10"/>
      <c r="D111" s="10"/>
      <c r="E111" s="10"/>
      <c r="F111" s="10"/>
      <c r="G111" s="10"/>
      <c r="H111" s="10"/>
      <c r="I111" s="10"/>
    </row>
    <row r="112" spans="1:9">
      <c r="A112" s="21"/>
      <c r="B112" s="10"/>
      <c r="C112" s="10"/>
      <c r="D112" s="10"/>
      <c r="E112" s="10"/>
      <c r="F112" s="10"/>
      <c r="G112" s="10"/>
      <c r="H112" s="10"/>
      <c r="I112" s="10"/>
    </row>
    <row r="113" spans="1:9">
      <c r="A113" s="21"/>
      <c r="B113" s="10"/>
      <c r="C113" s="10"/>
      <c r="D113" s="10"/>
      <c r="E113" s="10"/>
      <c r="F113" s="10"/>
      <c r="G113" s="10"/>
      <c r="H113" s="10"/>
      <c r="I113" s="10"/>
    </row>
    <row r="114" spans="1:9">
      <c r="A114" s="21"/>
      <c r="B114" s="10"/>
      <c r="C114" s="10"/>
      <c r="D114" s="10"/>
      <c r="E114" s="10"/>
      <c r="F114" s="10"/>
      <c r="G114" s="10"/>
      <c r="H114" s="10"/>
      <c r="I114" s="10"/>
    </row>
    <row r="115" spans="1:9">
      <c r="A115" s="21"/>
      <c r="B115" s="10"/>
      <c r="C115" s="10"/>
      <c r="D115" s="10"/>
      <c r="E115" s="10"/>
      <c r="F115" s="10"/>
      <c r="G115" s="10"/>
      <c r="H115" s="10"/>
      <c r="I115" s="10"/>
    </row>
    <row r="116" spans="1:9">
      <c r="A116" s="21"/>
      <c r="B116" s="10"/>
      <c r="C116" s="10"/>
      <c r="D116" s="10"/>
      <c r="E116" s="10"/>
      <c r="F116" s="10"/>
      <c r="G116" s="10"/>
      <c r="H116" s="10"/>
      <c r="I116" s="10"/>
    </row>
    <row r="117" spans="1:9">
      <c r="A117" s="21"/>
      <c r="B117" s="10"/>
      <c r="C117" s="10"/>
      <c r="D117" s="10"/>
      <c r="E117" s="10"/>
      <c r="F117" s="10"/>
      <c r="G117" s="10"/>
      <c r="H117" s="10"/>
      <c r="I117" s="10"/>
    </row>
    <row r="118" spans="1:9">
      <c r="A118" s="21"/>
      <c r="B118" s="10"/>
      <c r="C118" s="10"/>
      <c r="D118" s="10"/>
      <c r="E118" s="10"/>
      <c r="F118" s="10"/>
      <c r="G118" s="10"/>
      <c r="H118" s="10"/>
      <c r="I118" s="10"/>
    </row>
    <row r="119" spans="1:9">
      <c r="A119" s="21"/>
      <c r="B119" s="10"/>
      <c r="C119" s="10"/>
      <c r="D119" s="10"/>
      <c r="E119" s="10"/>
      <c r="F119" s="10"/>
      <c r="G119" s="10"/>
      <c r="H119" s="10"/>
      <c r="I119" s="10"/>
    </row>
    <row r="120" spans="1:9">
      <c r="A120" s="21"/>
      <c r="B120" s="10"/>
      <c r="C120" s="10"/>
      <c r="D120" s="10"/>
      <c r="E120" s="10"/>
      <c r="F120" s="10"/>
      <c r="G120" s="10"/>
      <c r="H120" s="10"/>
      <c r="I120" s="10"/>
    </row>
    <row r="121" spans="1:9">
      <c r="A121" s="21"/>
      <c r="B121" s="10"/>
      <c r="C121" s="10"/>
      <c r="D121" s="10"/>
      <c r="E121" s="10"/>
      <c r="F121" s="10"/>
      <c r="G121" s="10"/>
      <c r="H121" s="10"/>
      <c r="I121" s="10"/>
    </row>
    <row r="122" spans="1:9">
      <c r="A122" s="21"/>
      <c r="B122" s="10"/>
      <c r="C122" s="10"/>
      <c r="D122" s="10"/>
      <c r="E122" s="10"/>
      <c r="F122" s="10"/>
      <c r="G122" s="10"/>
      <c r="H122" s="10"/>
      <c r="I122" s="10"/>
    </row>
    <row r="123" spans="1:9">
      <c r="A123" s="21"/>
      <c r="B123" s="10"/>
      <c r="C123" s="10"/>
      <c r="D123" s="10"/>
      <c r="E123" s="10"/>
      <c r="F123" s="10"/>
      <c r="G123" s="10"/>
      <c r="H123" s="10"/>
      <c r="I123" s="10"/>
    </row>
    <row r="124" spans="1:9">
      <c r="A124" s="21"/>
      <c r="B124" s="10"/>
      <c r="C124" s="10"/>
      <c r="D124" s="10"/>
      <c r="E124" s="10"/>
      <c r="F124" s="10"/>
      <c r="G124" s="10"/>
      <c r="H124" s="10"/>
      <c r="I124" s="10"/>
    </row>
    <row r="125" spans="1:9">
      <c r="A125" s="21"/>
      <c r="B125" s="10"/>
      <c r="C125" s="10"/>
      <c r="D125" s="10"/>
      <c r="E125" s="10"/>
      <c r="F125" s="10"/>
      <c r="G125" s="10"/>
      <c r="H125" s="10"/>
      <c r="I125" s="10"/>
    </row>
    <row r="126" spans="1:9">
      <c r="A126" s="21"/>
      <c r="B126" s="10"/>
      <c r="C126" s="10"/>
      <c r="D126" s="10"/>
      <c r="E126" s="10"/>
      <c r="F126" s="10"/>
      <c r="G126" s="10"/>
      <c r="H126" s="10"/>
      <c r="I126" s="10"/>
    </row>
    <row r="127" spans="1:9">
      <c r="A127" s="21"/>
      <c r="B127" s="10"/>
      <c r="C127" s="10"/>
      <c r="D127" s="10"/>
      <c r="E127" s="10"/>
      <c r="F127" s="10"/>
      <c r="G127" s="10"/>
      <c r="H127" s="10"/>
      <c r="I127" s="10"/>
    </row>
    <row r="128" spans="1:9">
      <c r="A128" s="21"/>
      <c r="B128" s="10"/>
      <c r="C128" s="10"/>
      <c r="D128" s="10"/>
      <c r="E128" s="10"/>
      <c r="F128" s="10"/>
      <c r="G128" s="10"/>
      <c r="H128" s="10"/>
      <c r="I128" s="10"/>
    </row>
    <row r="129" spans="1:9">
      <c r="A129" s="21"/>
      <c r="B129" s="10"/>
      <c r="C129" s="10"/>
      <c r="D129" s="10"/>
      <c r="E129" s="10"/>
      <c r="F129" s="10"/>
      <c r="G129" s="10"/>
      <c r="H129" s="10"/>
      <c r="I129" s="10"/>
    </row>
    <row r="130" spans="1:9">
      <c r="A130" s="21"/>
      <c r="B130" s="10"/>
      <c r="C130" s="10"/>
      <c r="D130" s="10"/>
      <c r="E130" s="10"/>
      <c r="F130" s="10"/>
      <c r="G130" s="10"/>
      <c r="H130" s="10"/>
      <c r="I130" s="10"/>
    </row>
    <row r="131" spans="1:9">
      <c r="A131" s="21"/>
      <c r="B131" s="10"/>
      <c r="C131" s="10"/>
      <c r="D131" s="10"/>
      <c r="E131" s="10"/>
      <c r="F131" s="10"/>
      <c r="G131" s="10"/>
      <c r="H131" s="10"/>
      <c r="I131" s="10"/>
    </row>
    <row r="132" spans="1:9">
      <c r="A132" s="21"/>
      <c r="B132" s="10"/>
      <c r="C132" s="10"/>
      <c r="D132" s="10"/>
      <c r="E132" s="10"/>
      <c r="F132" s="10"/>
      <c r="G132" s="10"/>
      <c r="H132" s="10"/>
      <c r="I132" s="10"/>
    </row>
    <row r="133" spans="1:9">
      <c r="A133" s="21"/>
      <c r="B133" s="10"/>
      <c r="C133" s="10"/>
      <c r="D133" s="10"/>
      <c r="E133" s="10"/>
      <c r="F133" s="10"/>
      <c r="G133" s="10"/>
      <c r="H133" s="10"/>
      <c r="I133" s="10"/>
    </row>
  </sheetData>
  <mergeCells count="1">
    <mergeCell ref="A5:B5"/>
  </mergeCells>
  <phoneticPr fontId="80" type="noConversion"/>
  <hyperlinks>
    <hyperlink ref="I4" location="Index!A1" display="Index" xr:uid="{599BF457-B27F-408B-8B80-46B0E1D8E55B}"/>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85357-7388-49E9-94A1-EB22BF455E0D}">
  <sheetPr>
    <tabColor theme="8" tint="-0.249977111117893"/>
  </sheetPr>
  <dimension ref="A1:J21"/>
  <sheetViews>
    <sheetView workbookViewId="0"/>
  </sheetViews>
  <sheetFormatPr defaultColWidth="9.26953125" defaultRowHeight="14.5"/>
  <cols>
    <col min="1" max="1" width="9.26953125" style="44"/>
    <col min="2" max="2" width="50.81640625" style="44" customWidth="1"/>
    <col min="3" max="3" width="28.26953125" style="44" customWidth="1"/>
    <col min="4" max="8" width="11.1796875" style="44" customWidth="1"/>
    <col min="9" max="16384" width="9.26953125" style="44"/>
  </cols>
  <sheetData>
    <row r="1" spans="1:10">
      <c r="A1" s="667" t="s">
        <v>961</v>
      </c>
      <c r="B1" s="668"/>
      <c r="C1" s="669"/>
      <c r="D1" s="668"/>
      <c r="E1" s="668"/>
      <c r="F1" s="669"/>
      <c r="G1" s="669"/>
      <c r="H1" s="669"/>
    </row>
    <row r="2" spans="1:10">
      <c r="A2" s="670"/>
      <c r="B2" s="668"/>
      <c r="C2" s="669"/>
      <c r="D2" s="668"/>
      <c r="E2" s="668"/>
      <c r="F2" s="669"/>
      <c r="G2" s="669"/>
      <c r="H2" s="669"/>
    </row>
    <row r="3" spans="1:10">
      <c r="A3" s="671"/>
      <c r="B3" s="671"/>
      <c r="C3" s="673" t="s">
        <v>45</v>
      </c>
      <c r="D3" s="673" t="s">
        <v>46</v>
      </c>
      <c r="E3" s="673" t="s">
        <v>47</v>
      </c>
      <c r="F3" s="673" t="s">
        <v>85</v>
      </c>
      <c r="G3" s="673" t="s">
        <v>86</v>
      </c>
      <c r="H3" s="673" t="s">
        <v>296</v>
      </c>
      <c r="J3" s="90" t="s">
        <v>284</v>
      </c>
    </row>
    <row r="4" spans="1:10" ht="33.4" customHeight="1">
      <c r="A4" s="672"/>
      <c r="B4" s="672"/>
      <c r="C4" s="674" t="s">
        <v>962</v>
      </c>
      <c r="D4" s="728" t="s">
        <v>963</v>
      </c>
      <c r="E4" s="729"/>
      <c r="F4" s="729"/>
      <c r="G4" s="729"/>
      <c r="H4" s="729"/>
    </row>
    <row r="5" spans="1:10">
      <c r="A5" s="742" t="s">
        <v>969</v>
      </c>
      <c r="B5" s="742"/>
      <c r="C5" s="523" t="s">
        <v>964</v>
      </c>
      <c r="D5" s="675" t="s">
        <v>964</v>
      </c>
      <c r="E5" s="676" t="s">
        <v>965</v>
      </c>
      <c r="F5" s="676" t="s">
        <v>966</v>
      </c>
      <c r="G5" s="676" t="s">
        <v>967</v>
      </c>
      <c r="H5" s="676" t="s">
        <v>968</v>
      </c>
    </row>
    <row r="6" spans="1:10" ht="14.65" customHeight="1">
      <c r="A6" s="679" t="s">
        <v>308</v>
      </c>
      <c r="B6" s="679" t="s">
        <v>970</v>
      </c>
      <c r="C6" s="719">
        <v>378996.75320189004</v>
      </c>
      <c r="D6" s="677"/>
      <c r="E6" s="677"/>
      <c r="F6" s="677"/>
      <c r="G6" s="677"/>
      <c r="H6" s="677"/>
    </row>
    <row r="7" spans="1:10" ht="16.75" customHeight="1">
      <c r="A7" s="679" t="s">
        <v>971</v>
      </c>
      <c r="B7" s="680" t="s">
        <v>972</v>
      </c>
      <c r="C7" s="719">
        <v>217954.84615103001</v>
      </c>
      <c r="D7" s="677"/>
      <c r="E7" s="677"/>
      <c r="F7" s="677"/>
      <c r="G7" s="677"/>
      <c r="H7" s="677"/>
    </row>
    <row r="8" spans="1:10">
      <c r="A8" s="679" t="s">
        <v>309</v>
      </c>
      <c r="B8" s="679" t="s">
        <v>973</v>
      </c>
      <c r="C8" s="719">
        <v>911700.81087278191</v>
      </c>
      <c r="D8" s="677"/>
      <c r="E8" s="677"/>
      <c r="F8" s="677"/>
      <c r="G8" s="677"/>
      <c r="H8" s="677"/>
      <c r="J8" s="681"/>
    </row>
    <row r="9" spans="1:10">
      <c r="A9" s="679" t="s">
        <v>310</v>
      </c>
      <c r="B9" s="679" t="s">
        <v>974</v>
      </c>
      <c r="C9" s="720">
        <v>0.41570299014988482</v>
      </c>
      <c r="D9" s="677"/>
      <c r="E9" s="677"/>
      <c r="F9" s="677"/>
      <c r="G9" s="677"/>
      <c r="H9" s="677"/>
    </row>
    <row r="10" spans="1:10">
      <c r="A10" s="679" t="s">
        <v>154</v>
      </c>
      <c r="B10" s="680" t="s">
        <v>972</v>
      </c>
      <c r="C10" s="720">
        <v>0.23906400383957022</v>
      </c>
      <c r="D10" s="677"/>
      <c r="E10" s="677"/>
      <c r="F10" s="677"/>
      <c r="G10" s="677"/>
      <c r="H10" s="677"/>
    </row>
    <row r="11" spans="1:10">
      <c r="A11" s="679" t="s">
        <v>975</v>
      </c>
      <c r="B11" s="679" t="s">
        <v>976</v>
      </c>
      <c r="C11" s="719"/>
      <c r="D11" s="677"/>
      <c r="E11" s="677"/>
      <c r="F11" s="677"/>
      <c r="G11" s="677"/>
      <c r="H11" s="677"/>
    </row>
    <row r="12" spans="1:10">
      <c r="A12" s="679" t="s">
        <v>977</v>
      </c>
      <c r="B12" s="679" t="s">
        <v>978</v>
      </c>
      <c r="C12" s="719"/>
      <c r="D12" s="677"/>
      <c r="E12" s="677"/>
      <c r="F12" s="677"/>
      <c r="G12" s="677"/>
      <c r="H12" s="677"/>
    </row>
    <row r="13" spans="1:10">
      <c r="A13" s="679" t="s">
        <v>158</v>
      </c>
      <c r="B13" s="680" t="s">
        <v>979</v>
      </c>
      <c r="C13" s="719"/>
      <c r="D13" s="677"/>
      <c r="E13" s="677"/>
      <c r="F13" s="677"/>
      <c r="G13" s="677"/>
      <c r="H13" s="677"/>
    </row>
    <row r="14" spans="1:10" ht="23">
      <c r="A14" s="679" t="s">
        <v>823</v>
      </c>
      <c r="B14" s="679" t="s">
        <v>980</v>
      </c>
      <c r="C14" s="677"/>
      <c r="D14" s="677"/>
      <c r="E14" s="677"/>
      <c r="F14" s="677"/>
      <c r="G14" s="677"/>
      <c r="H14" s="677"/>
    </row>
    <row r="15" spans="1:10" ht="46">
      <c r="A15" s="679" t="s">
        <v>825</v>
      </c>
      <c r="B15" s="679" t="s">
        <v>981</v>
      </c>
      <c r="C15" s="677"/>
      <c r="D15" s="677"/>
      <c r="E15" s="677"/>
      <c r="F15" s="677"/>
      <c r="G15" s="677"/>
      <c r="H15" s="677"/>
    </row>
    <row r="16" spans="1:10" ht="80.5">
      <c r="A16" s="679" t="s">
        <v>982</v>
      </c>
      <c r="B16" s="679" t="s">
        <v>983</v>
      </c>
      <c r="C16" s="677"/>
      <c r="D16" s="677"/>
      <c r="E16" s="677"/>
      <c r="F16" s="677"/>
      <c r="G16" s="677"/>
      <c r="H16" s="677"/>
    </row>
    <row r="17" spans="1:8">
      <c r="A17" s="742" t="s">
        <v>962</v>
      </c>
      <c r="B17" s="742"/>
      <c r="C17" s="742"/>
      <c r="D17" s="742"/>
      <c r="E17" s="742"/>
      <c r="F17" s="742"/>
      <c r="G17" s="742"/>
      <c r="H17" s="742"/>
    </row>
    <row r="18" spans="1:8" ht="22.75" customHeight="1">
      <c r="A18" s="679" t="s">
        <v>602</v>
      </c>
      <c r="B18" s="679" t="s">
        <v>984</v>
      </c>
      <c r="C18" s="721">
        <v>0.32200000000000001</v>
      </c>
      <c r="D18" s="678"/>
      <c r="E18" s="678"/>
      <c r="F18" s="678"/>
      <c r="G18" s="678"/>
      <c r="H18" s="678"/>
    </row>
    <row r="19" spans="1:8">
      <c r="A19" s="679" t="s">
        <v>603</v>
      </c>
      <c r="B19" s="680" t="s">
        <v>985</v>
      </c>
      <c r="C19" s="722"/>
      <c r="D19" s="678"/>
      <c r="E19" s="678"/>
      <c r="F19" s="678"/>
      <c r="G19" s="678"/>
      <c r="H19" s="678"/>
    </row>
    <row r="20" spans="1:8">
      <c r="A20" s="679" t="s">
        <v>605</v>
      </c>
      <c r="B20" s="679" t="s">
        <v>986</v>
      </c>
      <c r="C20" s="722"/>
      <c r="D20" s="678"/>
      <c r="E20" s="678"/>
      <c r="F20" s="678"/>
      <c r="G20" s="678"/>
      <c r="H20" s="678"/>
    </row>
    <row r="21" spans="1:8">
      <c r="A21" s="679" t="s">
        <v>607</v>
      </c>
      <c r="B21" s="680" t="s">
        <v>987</v>
      </c>
      <c r="C21" s="722"/>
      <c r="D21" s="678"/>
      <c r="E21" s="678"/>
      <c r="F21" s="678"/>
      <c r="G21" s="678"/>
      <c r="H21" s="678"/>
    </row>
  </sheetData>
  <mergeCells count="3">
    <mergeCell ref="D4:H4"/>
    <mergeCell ref="A5:B5"/>
    <mergeCell ref="A17:H17"/>
  </mergeCells>
  <conditionalFormatting sqref="C6:H16 C18:H21">
    <cfRule type="cellIs" dxfId="0" priority="1" stopIfTrue="1" operator="lessThan">
      <formula>0</formula>
    </cfRule>
  </conditionalFormatting>
  <hyperlinks>
    <hyperlink ref="J3" location="Index!A1" display="Index" xr:uid="{FCA6D725-D502-4FC5-A7CB-B359C75C28C7}"/>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8" tint="-0.249977111117893"/>
  </sheetPr>
  <dimension ref="A1:N24"/>
  <sheetViews>
    <sheetView showGridLines="0" zoomScaleNormal="100" workbookViewId="0"/>
  </sheetViews>
  <sheetFormatPr defaultColWidth="9.26953125" defaultRowHeight="11.5"/>
  <cols>
    <col min="1" max="1" width="5" style="72" customWidth="1"/>
    <col min="2" max="2" width="53.7265625" style="72" customWidth="1"/>
    <col min="3" max="4" width="11.453125" style="72" customWidth="1"/>
    <col min="5" max="5" width="0.54296875" style="72" customWidth="1"/>
    <col min="6" max="7" width="11.453125" style="72" customWidth="1"/>
    <col min="8" max="8" width="0.54296875" style="72" customWidth="1"/>
    <col min="9" max="10" width="11.453125" style="72" customWidth="1"/>
    <col min="11" max="11" width="4.26953125" style="72" customWidth="1"/>
    <col min="12" max="12" width="8.54296875" style="72" customWidth="1"/>
    <col min="13" max="13" width="9.26953125" style="72"/>
    <col min="14" max="14" width="15.453125" style="72" bestFit="1" customWidth="1"/>
    <col min="15" max="16384" width="9.26953125" style="72"/>
  </cols>
  <sheetData>
    <row r="1" spans="1:14" ht="13">
      <c r="A1" s="14" t="s">
        <v>752</v>
      </c>
    </row>
    <row r="2" spans="1:14" ht="15.75" customHeight="1">
      <c r="A2" s="109"/>
    </row>
    <row r="3" spans="1:14" ht="15.75" customHeight="1">
      <c r="C3" s="292" t="s">
        <v>45</v>
      </c>
      <c r="D3" s="292" t="s">
        <v>46</v>
      </c>
      <c r="E3" s="292"/>
      <c r="F3" s="292" t="s">
        <v>47</v>
      </c>
      <c r="G3" s="292" t="s">
        <v>85</v>
      </c>
      <c r="H3" s="292"/>
      <c r="I3" s="292" t="s">
        <v>86</v>
      </c>
      <c r="J3" s="292" t="s">
        <v>296</v>
      </c>
    </row>
    <row r="4" spans="1:14" ht="15.75" customHeight="1">
      <c r="A4" s="313" t="s">
        <v>942</v>
      </c>
      <c r="B4" s="314"/>
      <c r="C4" s="743" t="s">
        <v>753</v>
      </c>
      <c r="D4" s="743"/>
      <c r="E4" s="314"/>
      <c r="F4" s="745" t="s">
        <v>754</v>
      </c>
      <c r="G4" s="745"/>
      <c r="H4" s="314"/>
      <c r="I4" s="745" t="s">
        <v>388</v>
      </c>
      <c r="J4" s="745"/>
      <c r="L4" s="90" t="s">
        <v>284</v>
      </c>
    </row>
    <row r="5" spans="1:14" ht="15.75" customHeight="1">
      <c r="A5" s="315"/>
      <c r="B5" s="314"/>
      <c r="C5" s="744"/>
      <c r="D5" s="744"/>
      <c r="E5" s="316"/>
      <c r="F5" s="746"/>
      <c r="G5" s="746"/>
      <c r="H5" s="317"/>
      <c r="I5" s="746"/>
      <c r="J5" s="746"/>
    </row>
    <row r="6" spans="1:14" ht="34.5">
      <c r="A6" s="315"/>
      <c r="B6" s="313" t="s">
        <v>389</v>
      </c>
      <c r="C6" s="319" t="s">
        <v>393</v>
      </c>
      <c r="D6" s="319" t="s">
        <v>338</v>
      </c>
      <c r="E6" s="318"/>
      <c r="F6" s="316" t="s">
        <v>393</v>
      </c>
      <c r="G6" s="319" t="s">
        <v>338</v>
      </c>
      <c r="H6" s="318"/>
      <c r="I6" s="319" t="s">
        <v>83</v>
      </c>
      <c r="J6" s="319" t="s">
        <v>395</v>
      </c>
    </row>
    <row r="7" spans="1:14" s="55" customFormat="1" ht="15.75" customHeight="1">
      <c r="A7" s="180">
        <v>1</v>
      </c>
      <c r="B7" s="55" t="s">
        <v>347</v>
      </c>
      <c r="C7" s="307">
        <v>210645.070224</v>
      </c>
      <c r="D7" s="307">
        <v>132.759759</v>
      </c>
      <c r="E7" s="307"/>
      <c r="F7" s="320">
        <v>212910.228967</v>
      </c>
      <c r="G7" s="307">
        <v>4.3148689999999998</v>
      </c>
      <c r="H7" s="307"/>
      <c r="I7" s="307">
        <v>93.285515000000004</v>
      </c>
      <c r="J7" s="308">
        <v>4.3813594562076651E-4</v>
      </c>
      <c r="K7" s="309"/>
    </row>
    <row r="8" spans="1:14" s="55" customFormat="1" ht="15.75" customHeight="1">
      <c r="A8" s="180">
        <v>2</v>
      </c>
      <c r="B8" s="55" t="s">
        <v>348</v>
      </c>
      <c r="C8" s="307">
        <v>8890.3918140000005</v>
      </c>
      <c r="D8" s="307">
        <v>1679.3651609999999</v>
      </c>
      <c r="E8" s="307"/>
      <c r="F8" s="307">
        <v>9220.3636989999995</v>
      </c>
      <c r="G8" s="307">
        <v>320.61895500000003</v>
      </c>
      <c r="H8" s="307"/>
      <c r="I8" s="307">
        <v>1908.196531</v>
      </c>
      <c r="J8" s="308">
        <v>0.20000000002096222</v>
      </c>
      <c r="K8" s="309"/>
      <c r="L8" s="309"/>
    </row>
    <row r="9" spans="1:14" s="55" customFormat="1" ht="15.75" customHeight="1">
      <c r="A9" s="180">
        <v>3</v>
      </c>
      <c r="B9" s="55" t="s">
        <v>349</v>
      </c>
      <c r="C9" s="307">
        <v>0</v>
      </c>
      <c r="D9" s="307">
        <v>0</v>
      </c>
      <c r="E9" s="307"/>
      <c r="F9" s="307">
        <v>0</v>
      </c>
      <c r="G9" s="307">
        <v>0</v>
      </c>
      <c r="H9" s="307"/>
      <c r="I9" s="307">
        <v>0</v>
      </c>
      <c r="J9" s="308">
        <v>0</v>
      </c>
      <c r="K9" s="309"/>
      <c r="L9" s="309"/>
    </row>
    <row r="10" spans="1:14" s="55" customFormat="1" ht="15.75" customHeight="1">
      <c r="A10" s="180">
        <v>4</v>
      </c>
      <c r="B10" s="55" t="s">
        <v>350</v>
      </c>
      <c r="C10" s="307">
        <v>0</v>
      </c>
      <c r="D10" s="307">
        <v>0</v>
      </c>
      <c r="E10" s="307"/>
      <c r="F10" s="307">
        <v>71.865351000000004</v>
      </c>
      <c r="G10" s="307">
        <v>1</v>
      </c>
      <c r="H10" s="307"/>
      <c r="I10" s="307">
        <v>0</v>
      </c>
      <c r="J10" s="308">
        <v>0</v>
      </c>
      <c r="K10" s="309"/>
      <c r="L10" s="309"/>
    </row>
    <row r="11" spans="1:14" s="55" customFormat="1" ht="15.75" customHeight="1">
      <c r="A11" s="180">
        <v>5</v>
      </c>
      <c r="B11" s="55" t="s">
        <v>847</v>
      </c>
      <c r="E11" s="307"/>
      <c r="H11" s="307"/>
      <c r="J11" s="308"/>
      <c r="K11" s="309"/>
      <c r="L11" s="309"/>
    </row>
    <row r="12" spans="1:14" s="55" customFormat="1" ht="15.75" customHeight="1">
      <c r="A12" s="180">
        <v>6</v>
      </c>
      <c r="B12" s="55" t="s">
        <v>351</v>
      </c>
      <c r="C12" s="307">
        <v>25897.544536000001</v>
      </c>
      <c r="D12" s="307">
        <v>2.273434</v>
      </c>
      <c r="E12" s="307"/>
      <c r="F12" s="307">
        <v>25897.544536000001</v>
      </c>
      <c r="G12" s="307">
        <v>29.372672000000001</v>
      </c>
      <c r="H12" s="307"/>
      <c r="I12" s="307">
        <v>13492.270771</v>
      </c>
      <c r="J12" s="308">
        <v>0.52039626087272839</v>
      </c>
      <c r="K12" s="309"/>
      <c r="L12" s="309"/>
    </row>
    <row r="13" spans="1:14" s="55" customFormat="1" ht="15.75" customHeight="1">
      <c r="A13" s="180">
        <v>7</v>
      </c>
      <c r="B13" s="55" t="s">
        <v>352</v>
      </c>
      <c r="C13" s="307">
        <v>412679.37484399998</v>
      </c>
      <c r="D13" s="307">
        <v>111270.539989</v>
      </c>
      <c r="E13" s="307"/>
      <c r="F13" s="307">
        <v>398633.37303999998</v>
      </c>
      <c r="G13" s="307">
        <v>42180.557311999997</v>
      </c>
      <c r="H13" s="307"/>
      <c r="I13" s="307">
        <v>424585.58812700002</v>
      </c>
      <c r="J13" s="308">
        <v>0.96318550502239964</v>
      </c>
      <c r="K13" s="309"/>
      <c r="L13" s="309"/>
    </row>
    <row r="14" spans="1:14" s="55" customFormat="1" ht="15.75" customHeight="1">
      <c r="A14" s="180">
        <v>8</v>
      </c>
      <c r="B14" s="55" t="s">
        <v>353</v>
      </c>
      <c r="C14" s="307">
        <v>121442.826632</v>
      </c>
      <c r="D14" s="307">
        <v>57437.476771000001</v>
      </c>
      <c r="E14" s="307"/>
      <c r="F14" s="307">
        <v>120336.77248299999</v>
      </c>
      <c r="G14" s="307">
        <v>8217.2060720000009</v>
      </c>
      <c r="H14" s="307"/>
      <c r="I14" s="307">
        <v>86915.723534999997</v>
      </c>
      <c r="J14" s="308">
        <v>0.67610294533058224</v>
      </c>
      <c r="K14" s="309"/>
      <c r="L14" s="309"/>
    </row>
    <row r="15" spans="1:14" s="55" customFormat="1" ht="15.75" customHeight="1">
      <c r="A15" s="180">
        <v>9</v>
      </c>
      <c r="B15" s="55" t="s">
        <v>354</v>
      </c>
      <c r="C15" s="307">
        <v>583515.67920899997</v>
      </c>
      <c r="D15" s="307">
        <v>5533.7124309999999</v>
      </c>
      <c r="E15" s="307"/>
      <c r="F15" s="307">
        <v>583512.70602299995</v>
      </c>
      <c r="G15" s="307">
        <v>1337.1909740000001</v>
      </c>
      <c r="H15" s="307"/>
      <c r="I15" s="307">
        <v>209948.5846</v>
      </c>
      <c r="J15" s="308">
        <v>0.3589785783976584</v>
      </c>
      <c r="K15" s="309"/>
      <c r="L15" s="309"/>
    </row>
    <row r="16" spans="1:14" s="55" customFormat="1" ht="15.75" customHeight="1">
      <c r="A16" s="180">
        <v>10</v>
      </c>
      <c r="B16" s="55" t="s">
        <v>355</v>
      </c>
      <c r="C16" s="307">
        <v>13927.584129999999</v>
      </c>
      <c r="D16" s="307">
        <v>313.98217299999999</v>
      </c>
      <c r="E16" s="307"/>
      <c r="F16" s="307">
        <v>13587.523622000001</v>
      </c>
      <c r="G16" s="307">
        <v>92.702243999999993</v>
      </c>
      <c r="H16" s="307"/>
      <c r="I16" s="307">
        <v>16237.7472</v>
      </c>
      <c r="J16" s="308">
        <v>1.1869502272149108</v>
      </c>
      <c r="K16" s="309"/>
      <c r="L16" s="309"/>
      <c r="N16" s="310"/>
    </row>
    <row r="17" spans="1:14" s="55" customFormat="1" ht="15.75" customHeight="1">
      <c r="A17" s="180">
        <v>11</v>
      </c>
      <c r="B17" s="55" t="s">
        <v>390</v>
      </c>
      <c r="C17" s="307">
        <v>1729.65479</v>
      </c>
      <c r="D17" s="307">
        <v>0</v>
      </c>
      <c r="E17" s="307"/>
      <c r="F17" s="307">
        <v>1729.65479</v>
      </c>
      <c r="G17" s="307">
        <v>0</v>
      </c>
      <c r="H17" s="307"/>
      <c r="I17" s="307">
        <v>2594.4821849999998</v>
      </c>
      <c r="J17" s="308">
        <v>1.4999999999999998</v>
      </c>
      <c r="K17" s="309"/>
      <c r="L17" s="309"/>
    </row>
    <row r="18" spans="1:14" s="55" customFormat="1" ht="15.75" customHeight="1">
      <c r="A18" s="180">
        <v>12</v>
      </c>
      <c r="B18" s="311" t="s">
        <v>356</v>
      </c>
      <c r="C18" s="307">
        <v>19133.25</v>
      </c>
      <c r="D18" s="307">
        <v>0</v>
      </c>
      <c r="E18" s="307"/>
      <c r="F18" s="307">
        <v>19133.25</v>
      </c>
      <c r="G18" s="307">
        <v>0</v>
      </c>
      <c r="H18" s="307"/>
      <c r="I18" s="307">
        <v>3826.65</v>
      </c>
      <c r="J18" s="308">
        <v>0.2</v>
      </c>
      <c r="K18" s="309"/>
      <c r="L18" s="309"/>
    </row>
    <row r="19" spans="1:14" s="55" customFormat="1" ht="15.75" customHeight="1">
      <c r="A19" s="180">
        <v>13</v>
      </c>
      <c r="B19" s="55" t="s">
        <v>394</v>
      </c>
      <c r="E19" s="307"/>
      <c r="H19" s="307"/>
      <c r="J19" s="308"/>
      <c r="K19" s="309"/>
      <c r="L19" s="309"/>
    </row>
    <row r="20" spans="1:14" s="55" customFormat="1" ht="15.75" customHeight="1">
      <c r="A20" s="180">
        <v>14</v>
      </c>
      <c r="B20" s="55" t="s">
        <v>755</v>
      </c>
      <c r="C20" s="307">
        <v>1233.436023</v>
      </c>
      <c r="D20" s="307">
        <v>0</v>
      </c>
      <c r="E20" s="307"/>
      <c r="F20" s="307">
        <v>1233.436023</v>
      </c>
      <c r="G20" s="307">
        <v>0</v>
      </c>
      <c r="H20" s="307"/>
      <c r="I20" s="307">
        <v>1203.3128039999999</v>
      </c>
      <c r="J20" s="308">
        <v>0.9755778018168032</v>
      </c>
      <c r="K20" s="309"/>
      <c r="L20" s="309"/>
    </row>
    <row r="21" spans="1:14" s="55" customFormat="1" ht="15.75" customHeight="1">
      <c r="A21" s="180">
        <v>15</v>
      </c>
      <c r="B21" s="55" t="s">
        <v>391</v>
      </c>
      <c r="C21" s="307">
        <v>13296.957727999999</v>
      </c>
      <c r="D21" s="307">
        <v>0</v>
      </c>
      <c r="E21" s="307"/>
      <c r="F21" s="307">
        <v>13296.957727999999</v>
      </c>
      <c r="G21" s="307">
        <v>0</v>
      </c>
      <c r="H21" s="307"/>
      <c r="I21" s="307">
        <v>27663.422576000001</v>
      </c>
      <c r="J21" s="308">
        <v>2.0804324674769696</v>
      </c>
      <c r="K21" s="309"/>
      <c r="L21" s="309"/>
    </row>
    <row r="22" spans="1:14" s="55" customFormat="1" ht="15.75" customHeight="1">
      <c r="A22" s="180">
        <v>16</v>
      </c>
      <c r="B22" s="213" t="s">
        <v>392</v>
      </c>
      <c r="C22" s="321">
        <v>20341.862948000002</v>
      </c>
      <c r="D22" s="321">
        <v>0</v>
      </c>
      <c r="E22" s="307"/>
      <c r="F22" s="321">
        <v>20341.862948000002</v>
      </c>
      <c r="G22" s="321">
        <v>0</v>
      </c>
      <c r="H22" s="307"/>
      <c r="I22" s="307">
        <v>20325.053094999999</v>
      </c>
      <c r="J22" s="322">
        <v>0.99917363257028258</v>
      </c>
      <c r="K22" s="309"/>
      <c r="L22" s="309"/>
    </row>
    <row r="23" spans="1:14" s="55" customFormat="1" ht="15.75" customHeight="1">
      <c r="A23" s="323">
        <v>17</v>
      </c>
      <c r="B23" s="220" t="s">
        <v>80</v>
      </c>
      <c r="C23" s="226">
        <v>1432733.6328779999</v>
      </c>
      <c r="D23" s="221">
        <v>176370.10971799999</v>
      </c>
      <c r="E23" s="312">
        <v>0</v>
      </c>
      <c r="F23" s="221">
        <v>1419905.5392099996</v>
      </c>
      <c r="G23" s="221">
        <v>52182.963097999993</v>
      </c>
      <c r="H23" s="312">
        <v>0</v>
      </c>
      <c r="I23" s="221">
        <v>808794.31693900004</v>
      </c>
      <c r="J23" s="325">
        <v>0.54941962774041075</v>
      </c>
      <c r="K23" s="309"/>
      <c r="L23" s="309"/>
      <c r="N23" s="310"/>
    </row>
    <row r="24" spans="1:14">
      <c r="A24" s="190"/>
      <c r="B24" s="111"/>
      <c r="C24" s="324"/>
      <c r="D24" s="305"/>
      <c r="E24" s="305"/>
      <c r="F24" s="305"/>
      <c r="G24" s="305"/>
      <c r="H24" s="305"/>
      <c r="I24" s="306"/>
      <c r="J24" s="326"/>
    </row>
  </sheetData>
  <mergeCells count="3">
    <mergeCell ref="C4:D5"/>
    <mergeCell ref="F4:G5"/>
    <mergeCell ref="I4:J5"/>
  </mergeCells>
  <hyperlinks>
    <hyperlink ref="L4" location="Index!A1" display="Index" xr:uid="{00000000-0004-0000-1600-000000000000}"/>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8" tint="-0.249977111117893"/>
  </sheetPr>
  <dimension ref="A1:U23"/>
  <sheetViews>
    <sheetView showGridLines="0" workbookViewId="0"/>
  </sheetViews>
  <sheetFormatPr defaultColWidth="9.26953125" defaultRowHeight="11.5"/>
  <cols>
    <col min="1" max="1" width="5" style="329" customWidth="1"/>
    <col min="2" max="2" width="44.7265625" style="329" customWidth="1"/>
    <col min="3" max="19" width="9.54296875" style="329" customWidth="1"/>
    <col min="20" max="20" width="3" style="329" customWidth="1"/>
    <col min="21" max="21" width="8.54296875" style="329" customWidth="1"/>
    <col min="22" max="16384" width="9.26953125" style="329"/>
  </cols>
  <sheetData>
    <row r="1" spans="1:21" ht="15" customHeight="1">
      <c r="A1" s="327" t="s">
        <v>849</v>
      </c>
    </row>
    <row r="2" spans="1:21" ht="15.75" customHeight="1">
      <c r="C2" s="330" t="s">
        <v>45</v>
      </c>
      <c r="D2" s="330" t="s">
        <v>46</v>
      </c>
      <c r="E2" s="330" t="s">
        <v>47</v>
      </c>
      <c r="F2" s="330" t="s">
        <v>85</v>
      </c>
      <c r="G2" s="330" t="s">
        <v>86</v>
      </c>
      <c r="H2" s="330" t="s">
        <v>296</v>
      </c>
      <c r="I2" s="330" t="s">
        <v>262</v>
      </c>
      <c r="J2" s="330" t="s">
        <v>292</v>
      </c>
      <c r="K2" s="330" t="s">
        <v>299</v>
      </c>
      <c r="L2" s="330" t="s">
        <v>300</v>
      </c>
      <c r="M2" s="330" t="s">
        <v>301</v>
      </c>
      <c r="N2" s="330" t="s">
        <v>302</v>
      </c>
      <c r="O2" s="330" t="s">
        <v>304</v>
      </c>
      <c r="P2" s="330" t="s">
        <v>311</v>
      </c>
      <c r="Q2" s="330" t="s">
        <v>312</v>
      </c>
      <c r="R2" s="330" t="s">
        <v>398</v>
      </c>
      <c r="S2" s="330" t="s">
        <v>399</v>
      </c>
    </row>
    <row r="3" spans="1:21" ht="15.75" customHeight="1">
      <c r="A3" s="341" t="s">
        <v>942</v>
      </c>
      <c r="B3" s="315"/>
      <c r="C3" s="746" t="s">
        <v>396</v>
      </c>
      <c r="D3" s="746"/>
      <c r="E3" s="746"/>
      <c r="F3" s="746"/>
      <c r="G3" s="746"/>
      <c r="H3" s="746"/>
      <c r="I3" s="746"/>
      <c r="J3" s="746"/>
      <c r="K3" s="746"/>
      <c r="L3" s="746"/>
      <c r="M3" s="746"/>
      <c r="N3" s="746"/>
      <c r="O3" s="746"/>
      <c r="P3" s="746"/>
      <c r="Q3" s="343"/>
      <c r="R3" s="747" t="s">
        <v>80</v>
      </c>
      <c r="S3" s="743" t="s">
        <v>397</v>
      </c>
      <c r="U3" s="90" t="s">
        <v>284</v>
      </c>
    </row>
    <row r="4" spans="1:21" ht="15.75" customHeight="1">
      <c r="A4" s="313"/>
      <c r="B4" s="313" t="s">
        <v>389</v>
      </c>
      <c r="C4" s="344">
        <v>0</v>
      </c>
      <c r="D4" s="346">
        <v>0.02</v>
      </c>
      <c r="E4" s="344">
        <v>0.04</v>
      </c>
      <c r="F4" s="346">
        <v>0.1</v>
      </c>
      <c r="G4" s="346">
        <v>0.2</v>
      </c>
      <c r="H4" s="344">
        <v>0.35</v>
      </c>
      <c r="I4" s="344">
        <v>0.5</v>
      </c>
      <c r="J4" s="344">
        <v>0.7</v>
      </c>
      <c r="K4" s="344">
        <v>0.75</v>
      </c>
      <c r="L4" s="346">
        <v>1</v>
      </c>
      <c r="M4" s="344">
        <v>1.5</v>
      </c>
      <c r="N4" s="346">
        <v>2.5</v>
      </c>
      <c r="O4" s="346">
        <v>3.7</v>
      </c>
      <c r="P4" s="344">
        <v>12.5</v>
      </c>
      <c r="Q4" s="342" t="s">
        <v>400</v>
      </c>
      <c r="R4" s="748"/>
      <c r="S4" s="744"/>
    </row>
    <row r="5" spans="1:21" s="337" customFormat="1" ht="15.75" customHeight="1">
      <c r="A5" s="335">
        <v>1</v>
      </c>
      <c r="B5" s="335" t="s">
        <v>347</v>
      </c>
      <c r="C5" s="345">
        <v>212655.50563500001</v>
      </c>
      <c r="D5" s="338" t="s">
        <v>937</v>
      </c>
      <c r="E5" s="606" t="s">
        <v>937</v>
      </c>
      <c r="F5" s="338" t="s">
        <v>937</v>
      </c>
      <c r="G5" s="336">
        <v>466.42757599999999</v>
      </c>
      <c r="H5" s="345" t="s">
        <v>937</v>
      </c>
      <c r="I5" s="345" t="s">
        <v>937</v>
      </c>
      <c r="J5" s="606" t="s">
        <v>937</v>
      </c>
      <c r="K5" s="345" t="s">
        <v>937</v>
      </c>
      <c r="L5" s="336" t="s">
        <v>937</v>
      </c>
      <c r="M5" s="345" t="s">
        <v>937</v>
      </c>
      <c r="N5" s="336" t="s">
        <v>937</v>
      </c>
      <c r="O5" s="338" t="s">
        <v>937</v>
      </c>
      <c r="P5" s="345" t="s">
        <v>937</v>
      </c>
      <c r="Q5" s="336" t="s">
        <v>937</v>
      </c>
      <c r="R5" s="336">
        <v>213121.933211</v>
      </c>
      <c r="S5" s="336">
        <v>13050.941959</v>
      </c>
    </row>
    <row r="6" spans="1:21" s="337" customFormat="1" ht="15.75" customHeight="1">
      <c r="A6" s="335">
        <v>2</v>
      </c>
      <c r="B6" s="335" t="s">
        <v>348</v>
      </c>
      <c r="C6" s="336" t="s">
        <v>937</v>
      </c>
      <c r="D6" s="338" t="s">
        <v>937</v>
      </c>
      <c r="E6" s="338" t="s">
        <v>937</v>
      </c>
      <c r="F6" s="338" t="s">
        <v>937</v>
      </c>
      <c r="G6" s="336">
        <v>9540.9826539999995</v>
      </c>
      <c r="H6" s="336" t="s">
        <v>937</v>
      </c>
      <c r="I6" s="336" t="s">
        <v>937</v>
      </c>
      <c r="J6" s="338" t="s">
        <v>937</v>
      </c>
      <c r="K6" s="336" t="s">
        <v>937</v>
      </c>
      <c r="L6" s="336" t="s">
        <v>937</v>
      </c>
      <c r="M6" s="336" t="s">
        <v>937</v>
      </c>
      <c r="N6" s="336" t="s">
        <v>937</v>
      </c>
      <c r="O6" s="338" t="s">
        <v>937</v>
      </c>
      <c r="P6" s="336" t="s">
        <v>937</v>
      </c>
      <c r="Q6" s="336" t="s">
        <v>937</v>
      </c>
      <c r="R6" s="336">
        <v>9540.9826539999995</v>
      </c>
      <c r="S6" s="336" t="s">
        <v>937</v>
      </c>
    </row>
    <row r="7" spans="1:21" s="337" customFormat="1" ht="15.75" customHeight="1">
      <c r="A7" s="335">
        <v>3</v>
      </c>
      <c r="B7" s="335" t="s">
        <v>349</v>
      </c>
      <c r="C7" s="336" t="s">
        <v>937</v>
      </c>
      <c r="D7" s="338" t="s">
        <v>937</v>
      </c>
      <c r="E7" s="338" t="s">
        <v>937</v>
      </c>
      <c r="F7" s="338" t="s">
        <v>937</v>
      </c>
      <c r="G7" s="336" t="s">
        <v>937</v>
      </c>
      <c r="H7" s="336" t="s">
        <v>937</v>
      </c>
      <c r="I7" s="336" t="s">
        <v>937</v>
      </c>
      <c r="J7" s="338" t="s">
        <v>937</v>
      </c>
      <c r="K7" s="336" t="s">
        <v>937</v>
      </c>
      <c r="L7" s="336" t="s">
        <v>937</v>
      </c>
      <c r="M7" s="336" t="s">
        <v>937</v>
      </c>
      <c r="N7" s="336" t="s">
        <v>937</v>
      </c>
      <c r="O7" s="338" t="s">
        <v>937</v>
      </c>
      <c r="P7" s="336" t="s">
        <v>937</v>
      </c>
      <c r="Q7" s="336" t="s">
        <v>937</v>
      </c>
      <c r="R7" s="336" t="s">
        <v>937</v>
      </c>
      <c r="S7" s="336" t="s">
        <v>937</v>
      </c>
    </row>
    <row r="8" spans="1:21" s="337" customFormat="1" ht="15.75" customHeight="1">
      <c r="A8" s="335">
        <v>4</v>
      </c>
      <c r="B8" s="335" t="s">
        <v>350</v>
      </c>
      <c r="C8" s="336">
        <v>72.865351000000004</v>
      </c>
      <c r="D8" s="338" t="s">
        <v>937</v>
      </c>
      <c r="E8" s="338" t="s">
        <v>937</v>
      </c>
      <c r="F8" s="338" t="s">
        <v>937</v>
      </c>
      <c r="G8" s="336" t="s">
        <v>937</v>
      </c>
      <c r="H8" s="336" t="s">
        <v>937</v>
      </c>
      <c r="I8" s="336" t="s">
        <v>937</v>
      </c>
      <c r="J8" s="338" t="s">
        <v>937</v>
      </c>
      <c r="K8" s="336" t="s">
        <v>937</v>
      </c>
      <c r="L8" s="336" t="s">
        <v>937</v>
      </c>
      <c r="M8" s="336" t="s">
        <v>937</v>
      </c>
      <c r="N8" s="336" t="s">
        <v>937</v>
      </c>
      <c r="O8" s="338" t="s">
        <v>937</v>
      </c>
      <c r="P8" s="336" t="s">
        <v>937</v>
      </c>
      <c r="Q8" s="336" t="s">
        <v>937</v>
      </c>
      <c r="R8" s="336">
        <v>72.865351000000004</v>
      </c>
      <c r="S8" s="336">
        <v>72.865351000000004</v>
      </c>
    </row>
    <row r="9" spans="1:21" s="337" customFormat="1" ht="15.75" customHeight="1">
      <c r="A9" s="335">
        <v>5</v>
      </c>
      <c r="B9" s="335" t="s">
        <v>847</v>
      </c>
      <c r="C9" s="338" t="s">
        <v>937</v>
      </c>
      <c r="D9" s="338" t="s">
        <v>937</v>
      </c>
      <c r="E9" s="338" t="s">
        <v>937</v>
      </c>
      <c r="F9" s="338" t="s">
        <v>937</v>
      </c>
      <c r="G9" s="338" t="s">
        <v>937</v>
      </c>
      <c r="H9" s="338" t="s">
        <v>937</v>
      </c>
      <c r="I9" s="338" t="s">
        <v>937</v>
      </c>
      <c r="J9" s="338" t="s">
        <v>937</v>
      </c>
      <c r="K9" s="338" t="s">
        <v>937</v>
      </c>
      <c r="L9" s="338" t="s">
        <v>937</v>
      </c>
      <c r="M9" s="338" t="s">
        <v>937</v>
      </c>
      <c r="N9" s="338" t="s">
        <v>937</v>
      </c>
      <c r="O9" s="338" t="s">
        <v>937</v>
      </c>
      <c r="P9" s="338" t="s">
        <v>937</v>
      </c>
      <c r="Q9" s="338" t="s">
        <v>937</v>
      </c>
      <c r="R9" s="336" t="s">
        <v>937</v>
      </c>
      <c r="S9" s="338" t="s">
        <v>937</v>
      </c>
    </row>
    <row r="10" spans="1:21" s="337" customFormat="1" ht="15.75" customHeight="1">
      <c r="A10" s="335">
        <v>6</v>
      </c>
      <c r="B10" s="335" t="s">
        <v>351</v>
      </c>
      <c r="C10" s="336" t="s">
        <v>937</v>
      </c>
      <c r="D10" s="338" t="s">
        <v>937</v>
      </c>
      <c r="E10" s="338" t="s">
        <v>937</v>
      </c>
      <c r="F10" s="338" t="s">
        <v>937</v>
      </c>
      <c r="G10" s="336">
        <v>28503.682785000001</v>
      </c>
      <c r="H10" s="336" t="s">
        <v>937</v>
      </c>
      <c r="I10" s="336">
        <v>15586.909431</v>
      </c>
      <c r="J10" s="338" t="s">
        <v>937</v>
      </c>
      <c r="K10" s="336" t="s">
        <v>937</v>
      </c>
      <c r="L10" s="336" t="s">
        <v>937</v>
      </c>
      <c r="M10" s="336" t="s">
        <v>937</v>
      </c>
      <c r="N10" s="336" t="s">
        <v>937</v>
      </c>
      <c r="O10" s="338" t="s">
        <v>937</v>
      </c>
      <c r="P10" s="336" t="s">
        <v>937</v>
      </c>
      <c r="Q10" s="336" t="s">
        <v>937</v>
      </c>
      <c r="R10" s="336">
        <v>44090.592216000005</v>
      </c>
      <c r="S10" s="336" t="s">
        <v>937</v>
      </c>
      <c r="U10" s="338"/>
    </row>
    <row r="11" spans="1:21" s="337" customFormat="1" ht="15.75" customHeight="1">
      <c r="A11" s="335">
        <v>7</v>
      </c>
      <c r="B11" s="335" t="s">
        <v>352</v>
      </c>
      <c r="C11" s="336" t="s">
        <v>937</v>
      </c>
      <c r="D11" s="338" t="s">
        <v>937</v>
      </c>
      <c r="E11" s="338" t="s">
        <v>937</v>
      </c>
      <c r="F11" s="338" t="s">
        <v>937</v>
      </c>
      <c r="G11" s="336">
        <v>159.005596</v>
      </c>
      <c r="H11" s="336" t="s">
        <v>937</v>
      </c>
      <c r="I11" s="336">
        <v>3361.811025</v>
      </c>
      <c r="J11" s="338" t="s">
        <v>937</v>
      </c>
      <c r="K11" s="336" t="s">
        <v>937</v>
      </c>
      <c r="L11" s="336">
        <v>444741.97608400002</v>
      </c>
      <c r="M11" s="336" t="s">
        <v>937</v>
      </c>
      <c r="N11" s="336" t="s">
        <v>937</v>
      </c>
      <c r="O11" s="338" t="s">
        <v>937</v>
      </c>
      <c r="P11" s="336" t="s">
        <v>937</v>
      </c>
      <c r="Q11" s="336" t="s">
        <v>937</v>
      </c>
      <c r="R11" s="336">
        <v>448262.79270500003</v>
      </c>
      <c r="S11" s="336">
        <v>440512.146672</v>
      </c>
      <c r="U11" s="339"/>
    </row>
    <row r="12" spans="1:21" s="337" customFormat="1" ht="15.75" customHeight="1">
      <c r="A12" s="335">
        <v>8</v>
      </c>
      <c r="B12" s="335" t="s">
        <v>403</v>
      </c>
      <c r="C12" s="336" t="s">
        <v>937</v>
      </c>
      <c r="D12" s="338" t="s">
        <v>937</v>
      </c>
      <c r="E12" s="338" t="s">
        <v>937</v>
      </c>
      <c r="F12" s="338" t="s">
        <v>937</v>
      </c>
      <c r="G12" s="336" t="s">
        <v>937</v>
      </c>
      <c r="H12" s="336" t="s">
        <v>937</v>
      </c>
      <c r="I12" s="336" t="s">
        <v>937</v>
      </c>
      <c r="J12" s="338" t="s">
        <v>937</v>
      </c>
      <c r="K12" s="336">
        <v>128933.746788</v>
      </c>
      <c r="L12" s="336" t="s">
        <v>937</v>
      </c>
      <c r="M12" s="336" t="s">
        <v>937</v>
      </c>
      <c r="N12" s="336" t="s">
        <v>937</v>
      </c>
      <c r="O12" s="338" t="s">
        <v>937</v>
      </c>
      <c r="P12" s="336" t="s">
        <v>937</v>
      </c>
      <c r="Q12" s="336" t="s">
        <v>937</v>
      </c>
      <c r="R12" s="336">
        <v>128933.746788</v>
      </c>
      <c r="S12" s="336">
        <v>128933.746788</v>
      </c>
    </row>
    <row r="13" spans="1:21" s="337" customFormat="1">
      <c r="A13" s="335">
        <v>9</v>
      </c>
      <c r="B13" s="340" t="s">
        <v>402</v>
      </c>
      <c r="C13" s="336" t="s">
        <v>937</v>
      </c>
      <c r="D13" s="338" t="s">
        <v>937</v>
      </c>
      <c r="E13" s="338" t="s">
        <v>937</v>
      </c>
      <c r="F13" s="338" t="s">
        <v>937</v>
      </c>
      <c r="G13" s="336" t="s">
        <v>937</v>
      </c>
      <c r="H13" s="336">
        <v>557624.10144899995</v>
      </c>
      <c r="I13" s="336">
        <v>15507.277871</v>
      </c>
      <c r="J13" s="338" t="s">
        <v>937</v>
      </c>
      <c r="K13" s="336" t="s">
        <v>937</v>
      </c>
      <c r="L13" s="336">
        <v>11718.517677</v>
      </c>
      <c r="M13" s="336" t="s">
        <v>937</v>
      </c>
      <c r="N13" s="336" t="s">
        <v>937</v>
      </c>
      <c r="O13" s="338" t="s">
        <v>937</v>
      </c>
      <c r="P13" s="336" t="s">
        <v>937</v>
      </c>
      <c r="Q13" s="336" t="s">
        <v>937</v>
      </c>
      <c r="R13" s="336">
        <v>584849.89699699997</v>
      </c>
      <c r="S13" s="336">
        <v>584849.89699699997</v>
      </c>
    </row>
    <row r="14" spans="1:21" s="337" customFormat="1" ht="15.75" customHeight="1">
      <c r="A14" s="335">
        <v>10</v>
      </c>
      <c r="B14" s="335" t="s">
        <v>355</v>
      </c>
      <c r="C14" s="336" t="s">
        <v>937</v>
      </c>
      <c r="D14" s="338" t="s">
        <v>937</v>
      </c>
      <c r="E14" s="338" t="s">
        <v>937</v>
      </c>
      <c r="F14" s="338" t="s">
        <v>937</v>
      </c>
      <c r="G14" s="336" t="s">
        <v>937</v>
      </c>
      <c r="H14" s="336" t="s">
        <v>937</v>
      </c>
      <c r="I14" s="336" t="s">
        <v>937</v>
      </c>
      <c r="J14" s="338" t="s">
        <v>937</v>
      </c>
      <c r="K14" s="336" t="s">
        <v>937</v>
      </c>
      <c r="L14" s="336">
        <v>8483.9740899999997</v>
      </c>
      <c r="M14" s="336">
        <v>5196.2517760000001</v>
      </c>
      <c r="N14" s="336" t="s">
        <v>937</v>
      </c>
      <c r="O14" s="338" t="s">
        <v>937</v>
      </c>
      <c r="P14" s="336" t="s">
        <v>937</v>
      </c>
      <c r="Q14" s="336" t="s">
        <v>937</v>
      </c>
      <c r="R14" s="336">
        <v>13680.225866000001</v>
      </c>
      <c r="S14" s="336">
        <v>13680.225866000001</v>
      </c>
    </row>
    <row r="15" spans="1:21" s="337" customFormat="1" ht="15.75" customHeight="1">
      <c r="A15" s="335">
        <v>11</v>
      </c>
      <c r="B15" s="335" t="s">
        <v>390</v>
      </c>
      <c r="C15" s="336" t="s">
        <v>937</v>
      </c>
      <c r="D15" s="338" t="s">
        <v>937</v>
      </c>
      <c r="E15" s="338" t="s">
        <v>937</v>
      </c>
      <c r="F15" s="338" t="s">
        <v>937</v>
      </c>
      <c r="G15" s="336" t="s">
        <v>937</v>
      </c>
      <c r="H15" s="336" t="s">
        <v>937</v>
      </c>
      <c r="I15" s="336" t="s">
        <v>937</v>
      </c>
      <c r="J15" s="338" t="s">
        <v>937</v>
      </c>
      <c r="K15" s="336" t="s">
        <v>937</v>
      </c>
      <c r="L15" s="336" t="s">
        <v>937</v>
      </c>
      <c r="M15" s="336">
        <v>1729.65479</v>
      </c>
      <c r="N15" s="336" t="s">
        <v>937</v>
      </c>
      <c r="O15" s="338" t="s">
        <v>937</v>
      </c>
      <c r="P15" s="336" t="s">
        <v>937</v>
      </c>
      <c r="Q15" s="336" t="s">
        <v>937</v>
      </c>
      <c r="R15" s="336">
        <v>1729.65479</v>
      </c>
      <c r="S15" s="336">
        <v>1729.65479</v>
      </c>
    </row>
    <row r="16" spans="1:21" s="337" customFormat="1" ht="15.75" customHeight="1">
      <c r="A16" s="335">
        <v>12</v>
      </c>
      <c r="B16" s="340" t="s">
        <v>356</v>
      </c>
      <c r="C16" s="336" t="s">
        <v>937</v>
      </c>
      <c r="D16" s="338" t="s">
        <v>937</v>
      </c>
      <c r="E16" s="338" t="s">
        <v>937</v>
      </c>
      <c r="F16" s="338" t="s">
        <v>937</v>
      </c>
      <c r="G16" s="336">
        <v>19133.25</v>
      </c>
      <c r="H16" s="336" t="s">
        <v>937</v>
      </c>
      <c r="I16" s="336" t="s">
        <v>937</v>
      </c>
      <c r="J16" s="338" t="s">
        <v>937</v>
      </c>
      <c r="K16" s="336" t="s">
        <v>937</v>
      </c>
      <c r="L16" s="336" t="s">
        <v>937</v>
      </c>
      <c r="M16" s="336" t="s">
        <v>937</v>
      </c>
      <c r="N16" s="336" t="s">
        <v>937</v>
      </c>
      <c r="O16" s="338" t="s">
        <v>937</v>
      </c>
      <c r="P16" s="336" t="s">
        <v>937</v>
      </c>
      <c r="Q16" s="336" t="s">
        <v>937</v>
      </c>
      <c r="R16" s="336">
        <v>19133.25</v>
      </c>
      <c r="S16" s="336" t="s">
        <v>937</v>
      </c>
    </row>
    <row r="17" spans="1:19" s="337" customFormat="1" ht="23">
      <c r="A17" s="335">
        <v>13</v>
      </c>
      <c r="B17" s="340" t="s">
        <v>401</v>
      </c>
      <c r="C17" s="338" t="s">
        <v>937</v>
      </c>
      <c r="D17" s="338" t="s">
        <v>937</v>
      </c>
      <c r="E17" s="338" t="s">
        <v>937</v>
      </c>
      <c r="F17" s="338" t="s">
        <v>937</v>
      </c>
      <c r="G17" s="338" t="s">
        <v>937</v>
      </c>
      <c r="H17" s="338" t="s">
        <v>937</v>
      </c>
      <c r="I17" s="338" t="s">
        <v>937</v>
      </c>
      <c r="J17" s="338" t="s">
        <v>937</v>
      </c>
      <c r="K17" s="338" t="s">
        <v>937</v>
      </c>
      <c r="L17" s="338">
        <v>1042.662456</v>
      </c>
      <c r="M17" s="338">
        <v>39.971428000000003</v>
      </c>
      <c r="N17" s="338" t="s">
        <v>937</v>
      </c>
      <c r="O17" s="338" t="s">
        <v>937</v>
      </c>
      <c r="P17" s="338" t="s">
        <v>937</v>
      </c>
      <c r="Q17" s="338">
        <v>150.80213900000012</v>
      </c>
      <c r="R17" s="338">
        <v>1233.4360230000002</v>
      </c>
      <c r="S17" s="336">
        <v>1233.436023</v>
      </c>
    </row>
    <row r="18" spans="1:19" s="337" customFormat="1" ht="15.75" customHeight="1">
      <c r="A18" s="335">
        <v>14</v>
      </c>
      <c r="B18" s="340" t="s">
        <v>757</v>
      </c>
      <c r="C18" s="336" t="s">
        <v>937</v>
      </c>
      <c r="D18" s="338" t="s">
        <v>937</v>
      </c>
      <c r="E18" s="338" t="s">
        <v>937</v>
      </c>
      <c r="F18" s="338" t="s">
        <v>937</v>
      </c>
      <c r="G18" s="336" t="s">
        <v>937</v>
      </c>
      <c r="H18" s="336" t="s">
        <v>937</v>
      </c>
      <c r="I18" s="336" t="s">
        <v>937</v>
      </c>
      <c r="J18" s="338" t="s">
        <v>937</v>
      </c>
      <c r="K18" s="336" t="s">
        <v>937</v>
      </c>
      <c r="L18" s="336">
        <v>3719.314496</v>
      </c>
      <c r="M18" s="336" t="s">
        <v>937</v>
      </c>
      <c r="N18" s="336">
        <v>9577.6432320000004</v>
      </c>
      <c r="O18" s="338" t="s">
        <v>937</v>
      </c>
      <c r="P18" s="336" t="s">
        <v>937</v>
      </c>
      <c r="Q18" s="336" t="s">
        <v>937</v>
      </c>
      <c r="R18" s="336">
        <v>13296.957728000001</v>
      </c>
      <c r="S18" s="336">
        <v>13296.957727999999</v>
      </c>
    </row>
    <row r="19" spans="1:19" s="337" customFormat="1" ht="15.75" customHeight="1">
      <c r="A19" s="335">
        <v>15</v>
      </c>
      <c r="B19" s="335" t="s">
        <v>758</v>
      </c>
      <c r="C19" s="336" t="s">
        <v>937</v>
      </c>
      <c r="D19" s="338" t="s">
        <v>937</v>
      </c>
      <c r="E19" s="338" t="s">
        <v>937</v>
      </c>
      <c r="F19" s="338" t="s">
        <v>937</v>
      </c>
      <c r="G19" s="336" t="s">
        <v>937</v>
      </c>
      <c r="H19" s="336" t="s">
        <v>937</v>
      </c>
      <c r="I19" s="336" t="s">
        <v>937</v>
      </c>
      <c r="J19" s="338" t="s">
        <v>937</v>
      </c>
      <c r="K19" s="336">
        <v>137.297945</v>
      </c>
      <c r="L19" s="336">
        <v>20192.888192999999</v>
      </c>
      <c r="M19" s="336" t="s">
        <v>937</v>
      </c>
      <c r="N19" s="336">
        <v>11.67681</v>
      </c>
      <c r="O19" s="338" t="s">
        <v>937</v>
      </c>
      <c r="P19" s="336" t="s">
        <v>937</v>
      </c>
      <c r="Q19" s="336" t="s">
        <v>937</v>
      </c>
      <c r="R19" s="336">
        <v>20341.862947999998</v>
      </c>
      <c r="S19" s="336">
        <v>20341.862948000002</v>
      </c>
    </row>
    <row r="20" spans="1:19" s="337" customFormat="1" ht="15.75" customHeight="1">
      <c r="A20" s="347">
        <v>16</v>
      </c>
      <c r="B20" s="347" t="s">
        <v>392</v>
      </c>
      <c r="C20" s="348" t="s">
        <v>937</v>
      </c>
      <c r="D20" s="415" t="s">
        <v>937</v>
      </c>
      <c r="E20" s="415" t="s">
        <v>937</v>
      </c>
      <c r="F20" s="415" t="s">
        <v>937</v>
      </c>
      <c r="G20" s="348" t="s">
        <v>937</v>
      </c>
      <c r="H20" s="348" t="s">
        <v>937</v>
      </c>
      <c r="I20" s="336" t="s">
        <v>937</v>
      </c>
      <c r="J20" s="415" t="s">
        <v>937</v>
      </c>
      <c r="K20" s="348" t="s">
        <v>937</v>
      </c>
      <c r="L20" s="348" t="s">
        <v>937</v>
      </c>
      <c r="M20" s="348" t="s">
        <v>937</v>
      </c>
      <c r="N20" s="348" t="s">
        <v>937</v>
      </c>
      <c r="O20" s="415" t="s">
        <v>937</v>
      </c>
      <c r="P20" s="348" t="s">
        <v>937</v>
      </c>
      <c r="Q20" s="348" t="s">
        <v>937</v>
      </c>
      <c r="R20" s="348" t="s">
        <v>937</v>
      </c>
      <c r="S20" s="348" t="s">
        <v>937</v>
      </c>
    </row>
    <row r="21" spans="1:19" s="337" customFormat="1" ht="15.75" customHeight="1">
      <c r="A21" s="353">
        <v>17</v>
      </c>
      <c r="B21" s="352" t="s">
        <v>80</v>
      </c>
      <c r="C21" s="349">
        <v>212728.37098599999</v>
      </c>
      <c r="D21" s="351">
        <v>0</v>
      </c>
      <c r="E21" s="351">
        <v>0</v>
      </c>
      <c r="F21" s="349">
        <v>0</v>
      </c>
      <c r="G21" s="349">
        <v>57803.348611000001</v>
      </c>
      <c r="H21" s="349">
        <v>557624.10144899995</v>
      </c>
      <c r="I21" s="351">
        <v>34455.998327000001</v>
      </c>
      <c r="J21" s="351">
        <v>0</v>
      </c>
      <c r="K21" s="351">
        <v>129071.044733</v>
      </c>
      <c r="L21" s="351">
        <v>489899.33299600001</v>
      </c>
      <c r="M21" s="349">
        <v>6965.8779939999995</v>
      </c>
      <c r="N21" s="349">
        <v>9589.3200420000012</v>
      </c>
      <c r="O21" s="349">
        <v>0</v>
      </c>
      <c r="P21" s="349">
        <v>0</v>
      </c>
      <c r="Q21" s="349">
        <v>150.80213900000012</v>
      </c>
      <c r="R21" s="349">
        <v>1498288.1972769997</v>
      </c>
      <c r="S21" s="355">
        <v>1217701.7351219999</v>
      </c>
    </row>
    <row r="22" spans="1:19">
      <c r="A22" s="354"/>
      <c r="C22" s="350"/>
      <c r="D22" s="332"/>
      <c r="E22" s="332"/>
      <c r="F22" s="350"/>
      <c r="G22" s="350"/>
      <c r="H22" s="350"/>
      <c r="I22" s="332"/>
      <c r="J22" s="332"/>
      <c r="K22" s="332"/>
      <c r="L22" s="332"/>
      <c r="M22" s="350"/>
      <c r="N22" s="350"/>
      <c r="O22" s="350"/>
      <c r="P22" s="350"/>
      <c r="Q22" s="350"/>
      <c r="R22" s="350"/>
    </row>
    <row r="23" spans="1:19">
      <c r="C23" s="332"/>
      <c r="D23" s="332"/>
      <c r="E23" s="332"/>
      <c r="F23" s="332"/>
      <c r="G23" s="332"/>
      <c r="H23" s="332"/>
      <c r="I23" s="332"/>
      <c r="J23" s="332"/>
      <c r="K23" s="332"/>
      <c r="L23" s="332"/>
      <c r="M23" s="332"/>
      <c r="N23" s="332"/>
      <c r="O23" s="332"/>
      <c r="P23" s="333"/>
      <c r="Q23" s="333"/>
      <c r="R23" s="334"/>
    </row>
  </sheetData>
  <mergeCells count="3">
    <mergeCell ref="C3:P3"/>
    <mergeCell ref="R3:R4"/>
    <mergeCell ref="S3:S4"/>
  </mergeCells>
  <hyperlinks>
    <hyperlink ref="U3" location="Index!A1" display="Index" xr:uid="{00000000-0004-0000-1700-000000000000}"/>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AA43B-05ED-40AE-8BF7-5F22940078CB}">
  <sheetPr>
    <tabColor theme="8" tint="-0.249977111117893"/>
  </sheetPr>
  <dimension ref="A1:AD59"/>
  <sheetViews>
    <sheetView showGridLines="0" workbookViewId="0"/>
  </sheetViews>
  <sheetFormatPr defaultColWidth="9.26953125" defaultRowHeight="12.5"/>
  <cols>
    <col min="1" max="1" width="5" style="10" customWidth="1"/>
    <col min="2" max="2" width="40.7265625" style="10" customWidth="1"/>
    <col min="3" max="8" width="10.7265625" style="10" customWidth="1"/>
    <col min="9" max="9" width="4.54296875" style="10" customWidth="1"/>
    <col min="10" max="10" width="8.54296875" style="10" customWidth="1"/>
    <col min="11" max="16384" width="9.26953125" style="10"/>
  </cols>
  <sheetData>
    <row r="1" spans="1:30" ht="15" customHeight="1">
      <c r="A1" s="14" t="s">
        <v>357</v>
      </c>
    </row>
    <row r="2" spans="1:30" ht="15.75" customHeight="1">
      <c r="A2" s="14"/>
      <c r="L2" s="38"/>
      <c r="M2" s="38"/>
      <c r="N2" s="38"/>
      <c r="O2" s="38"/>
      <c r="P2" s="38"/>
      <c r="Q2" s="38"/>
      <c r="R2" s="38"/>
      <c r="S2" s="38"/>
      <c r="T2" s="38"/>
      <c r="U2" s="38"/>
      <c r="V2" s="38"/>
      <c r="W2" s="38"/>
      <c r="X2" s="38"/>
      <c r="Y2" s="38"/>
      <c r="Z2" s="38"/>
      <c r="AA2" s="38"/>
      <c r="AB2" s="38"/>
      <c r="AC2" s="38"/>
      <c r="AD2" s="38"/>
    </row>
    <row r="3" spans="1:30" ht="15.75" customHeight="1">
      <c r="C3" s="27" t="s">
        <v>45</v>
      </c>
      <c r="D3" s="27" t="s">
        <v>46</v>
      </c>
      <c r="E3" s="27" t="s">
        <v>47</v>
      </c>
      <c r="F3" s="27" t="s">
        <v>85</v>
      </c>
      <c r="G3" s="27" t="s">
        <v>86</v>
      </c>
      <c r="H3" s="27" t="s">
        <v>296</v>
      </c>
      <c r="L3" s="38"/>
      <c r="M3" s="38"/>
      <c r="N3" s="38"/>
      <c r="O3" s="38"/>
      <c r="P3" s="38"/>
      <c r="Q3" s="38"/>
      <c r="R3" s="38"/>
      <c r="S3" s="38"/>
      <c r="T3" s="38"/>
      <c r="U3" s="38"/>
      <c r="V3" s="38"/>
      <c r="W3" s="38"/>
      <c r="X3" s="38"/>
      <c r="Y3" s="38"/>
      <c r="Z3" s="38"/>
      <c r="AA3" s="38"/>
      <c r="AB3" s="38"/>
      <c r="AC3" s="38"/>
      <c r="AD3" s="38"/>
    </row>
    <row r="4" spans="1:30" ht="15.75" customHeight="1">
      <c r="A4" s="315"/>
      <c r="B4" s="315"/>
      <c r="C4" s="749" t="s">
        <v>341</v>
      </c>
      <c r="D4" s="749"/>
      <c r="E4" s="749"/>
      <c r="F4" s="749"/>
      <c r="G4" s="749"/>
      <c r="H4" s="749"/>
      <c r="J4" s="90" t="s">
        <v>284</v>
      </c>
      <c r="L4" s="38"/>
      <c r="M4" s="38"/>
      <c r="N4" s="38"/>
      <c r="O4" s="38"/>
      <c r="P4" s="38"/>
      <c r="Q4" s="38"/>
      <c r="R4" s="38"/>
      <c r="S4" s="38"/>
      <c r="T4" s="38"/>
      <c r="U4" s="38"/>
      <c r="V4" s="38"/>
      <c r="W4" s="38"/>
      <c r="X4" s="38"/>
      <c r="Y4" s="38"/>
      <c r="Z4" s="38"/>
      <c r="AA4" s="38"/>
      <c r="AB4" s="38"/>
      <c r="AC4" s="38"/>
      <c r="AD4" s="38"/>
    </row>
    <row r="5" spans="1:30" ht="15.75" customHeight="1">
      <c r="A5" s="750" t="s">
        <v>942</v>
      </c>
      <c r="B5" s="750"/>
      <c r="C5" s="315"/>
      <c r="D5" s="315"/>
      <c r="E5" s="751" t="s">
        <v>344</v>
      </c>
      <c r="F5" s="315"/>
      <c r="G5" s="753" t="s">
        <v>346</v>
      </c>
      <c r="H5" s="315"/>
      <c r="L5" s="38"/>
      <c r="M5" s="38"/>
      <c r="N5" s="38"/>
      <c r="O5" s="38"/>
      <c r="P5" s="38"/>
      <c r="Q5" s="38"/>
      <c r="R5" s="38"/>
      <c r="S5" s="38"/>
      <c r="T5" s="38"/>
      <c r="U5" s="38"/>
      <c r="V5" s="38"/>
      <c r="W5" s="38"/>
      <c r="X5" s="38"/>
      <c r="Y5" s="38"/>
      <c r="Z5" s="38"/>
      <c r="AA5" s="38"/>
      <c r="AB5" s="38"/>
      <c r="AC5" s="38"/>
      <c r="AD5" s="38"/>
    </row>
    <row r="6" spans="1:30" ht="15.75" customHeight="1">
      <c r="A6" s="750"/>
      <c r="B6" s="750"/>
      <c r="C6" s="616" t="s">
        <v>342</v>
      </c>
      <c r="D6" s="358" t="s">
        <v>343</v>
      </c>
      <c r="E6" s="752"/>
      <c r="F6" s="616" t="s">
        <v>345</v>
      </c>
      <c r="G6" s="753"/>
      <c r="H6" s="616" t="s">
        <v>80</v>
      </c>
      <c r="L6" s="38"/>
      <c r="M6" s="38"/>
      <c r="N6" s="38"/>
      <c r="O6" s="38"/>
      <c r="P6" s="38"/>
      <c r="Q6" s="38"/>
      <c r="R6" s="38"/>
      <c r="S6" s="38"/>
      <c r="T6" s="38"/>
      <c r="U6" s="38"/>
      <c r="V6" s="38"/>
      <c r="W6" s="38"/>
      <c r="X6" s="38"/>
      <c r="Y6" s="38"/>
      <c r="Z6" s="38"/>
      <c r="AA6" s="38"/>
      <c r="AB6" s="38"/>
      <c r="AC6" s="38"/>
      <c r="AD6" s="38"/>
    </row>
    <row r="7" spans="1:30" s="28" customFormat="1" ht="15.75" customHeight="1">
      <c r="A7" s="56">
        <v>1</v>
      </c>
      <c r="B7" s="56" t="s">
        <v>329</v>
      </c>
      <c r="C7" s="357">
        <v>0</v>
      </c>
      <c r="D7" s="357">
        <v>207530.12844999999</v>
      </c>
      <c r="E7" s="357">
        <v>267594.08260800003</v>
      </c>
      <c r="F7" s="357">
        <v>659753.97034700005</v>
      </c>
      <c r="G7" s="357">
        <v>0</v>
      </c>
      <c r="H7" s="357">
        <v>1134878.1814049999</v>
      </c>
      <c r="L7" s="356"/>
      <c r="M7" s="356"/>
      <c r="N7" s="356"/>
      <c r="O7" s="356"/>
      <c r="P7" s="356"/>
      <c r="Q7" s="356"/>
      <c r="R7" s="356"/>
      <c r="S7" s="356"/>
      <c r="T7" s="356"/>
      <c r="U7" s="356"/>
      <c r="V7" s="356"/>
      <c r="W7" s="356"/>
      <c r="X7" s="356"/>
      <c r="Y7" s="356"/>
      <c r="Z7" s="356"/>
      <c r="AA7" s="356"/>
      <c r="AB7" s="356"/>
      <c r="AC7" s="356"/>
      <c r="AD7" s="356"/>
    </row>
    <row r="8" spans="1:30" s="56" customFormat="1" ht="15.75" customHeight="1">
      <c r="A8" s="364">
        <v>2</v>
      </c>
      <c r="B8" s="364" t="s">
        <v>337</v>
      </c>
      <c r="C8" s="359">
        <v>6.6950000000000003</v>
      </c>
      <c r="D8" s="359">
        <v>147954.457367</v>
      </c>
      <c r="E8" s="359">
        <v>9730.2220170000001</v>
      </c>
      <c r="F8" s="359">
        <v>15142.55482951</v>
      </c>
      <c r="G8" s="359">
        <v>0</v>
      </c>
      <c r="H8" s="359">
        <v>172833.92921351001</v>
      </c>
      <c r="I8" s="28"/>
      <c r="J8" s="28"/>
    </row>
    <row r="9" spans="1:30" s="56" customFormat="1" ht="15.75" customHeight="1">
      <c r="A9" s="617">
        <v>3</v>
      </c>
      <c r="B9" s="45" t="s">
        <v>80</v>
      </c>
      <c r="C9" s="618">
        <f>SUM(C7:C8)</f>
        <v>6.6950000000000003</v>
      </c>
      <c r="D9" s="360">
        <v>355484.58581700001</v>
      </c>
      <c r="E9" s="360">
        <v>277324.30462500005</v>
      </c>
      <c r="F9" s="618">
        <v>674896.5251765101</v>
      </c>
      <c r="G9" s="360">
        <v>0</v>
      </c>
      <c r="H9" s="360">
        <v>1307712.1106185098</v>
      </c>
      <c r="I9" s="28"/>
      <c r="J9" s="28"/>
    </row>
    <row r="10" spans="1:30" s="29" customFormat="1" ht="15" customHeight="1">
      <c r="A10" s="361"/>
      <c r="B10" s="363"/>
      <c r="C10" s="362"/>
      <c r="E10" s="31"/>
      <c r="F10" s="361"/>
    </row>
    <row r="13" spans="1:30" ht="13">
      <c r="C13" s="14"/>
      <c r="I13" s="30"/>
    </row>
    <row r="15" spans="1:30">
      <c r="D15" s="30"/>
      <c r="E15" s="30"/>
      <c r="I15" s="30"/>
    </row>
    <row r="16" spans="1:30">
      <c r="D16" s="30"/>
      <c r="E16" s="30"/>
    </row>
    <row r="17" spans="3:5">
      <c r="D17" s="30"/>
      <c r="E17" s="30"/>
    </row>
    <row r="18" spans="3:5">
      <c r="D18" s="30"/>
      <c r="E18" s="30"/>
    </row>
    <row r="20" spans="3:5">
      <c r="D20" s="30"/>
      <c r="E20" s="30"/>
    </row>
    <row r="22" spans="3:5">
      <c r="D22" s="30"/>
      <c r="E22" s="30"/>
    </row>
    <row r="24" spans="3:5">
      <c r="D24" s="30"/>
      <c r="E24" s="30"/>
    </row>
    <row r="25" spans="3:5">
      <c r="D25" s="30"/>
      <c r="E25" s="30"/>
    </row>
    <row r="28" spans="3:5">
      <c r="C28" s="32"/>
      <c r="D28" s="32"/>
    </row>
    <row r="29" spans="3:5">
      <c r="C29" s="32"/>
      <c r="D29" s="32"/>
    </row>
    <row r="30" spans="3:5">
      <c r="C30" s="32"/>
      <c r="E30" s="32"/>
    </row>
    <row r="31" spans="3:5">
      <c r="C31" s="33"/>
      <c r="E31" s="34"/>
    </row>
    <row r="32" spans="3:5">
      <c r="C32" s="33"/>
      <c r="E32" s="34"/>
    </row>
    <row r="33" spans="3:5">
      <c r="C33" s="33"/>
      <c r="E33" s="34"/>
    </row>
    <row r="34" spans="3:5">
      <c r="C34" s="33"/>
      <c r="E34" s="34"/>
    </row>
    <row r="35" spans="3:5">
      <c r="C35" s="33"/>
      <c r="E35" s="34"/>
    </row>
    <row r="36" spans="3:5">
      <c r="C36" s="33"/>
      <c r="E36" s="34"/>
    </row>
    <row r="37" spans="3:5">
      <c r="C37" s="33"/>
      <c r="E37" s="34"/>
    </row>
    <row r="38" spans="3:5">
      <c r="C38" s="33"/>
      <c r="E38" s="34"/>
    </row>
    <row r="39" spans="3:5">
      <c r="C39" s="33"/>
      <c r="E39" s="34"/>
    </row>
    <row r="40" spans="3:5">
      <c r="C40" s="33"/>
      <c r="E40" s="34"/>
    </row>
    <row r="41" spans="3:5">
      <c r="E41" s="34"/>
    </row>
    <row r="42" spans="3:5">
      <c r="C42" s="33"/>
      <c r="E42" s="35"/>
    </row>
    <row r="44" spans="3:5">
      <c r="D44" s="36"/>
    </row>
    <row r="46" spans="3:5">
      <c r="E46" s="36"/>
    </row>
    <row r="54" spans="3:5">
      <c r="D54" s="36"/>
      <c r="E54" s="36"/>
    </row>
    <row r="58" spans="3:5" ht="14">
      <c r="C58" s="37"/>
    </row>
    <row r="59" spans="3:5">
      <c r="C59" s="36"/>
    </row>
  </sheetData>
  <mergeCells count="4">
    <mergeCell ref="C4:H4"/>
    <mergeCell ref="A5:B6"/>
    <mergeCell ref="E5:E6"/>
    <mergeCell ref="G5:G6"/>
  </mergeCells>
  <hyperlinks>
    <hyperlink ref="J4" location="Index!A1" display="Index" xr:uid="{ADAAE659-11D2-411A-A5D5-3EF746BD841C}"/>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3E7224-A1D7-4711-B840-289D22FDF57B}">
  <sheetPr>
    <tabColor theme="8" tint="-0.249977111117893"/>
  </sheetPr>
  <dimension ref="A1:J41"/>
  <sheetViews>
    <sheetView showGridLines="0" zoomScaleNormal="100" workbookViewId="0"/>
  </sheetViews>
  <sheetFormatPr defaultColWidth="9.1796875" defaultRowHeight="12"/>
  <cols>
    <col min="1" max="1" width="9.1796875" style="89"/>
    <col min="2" max="2" width="49.7265625" style="89" bestFit="1" customWidth="1"/>
    <col min="3" max="3" width="9.81640625" style="89" bestFit="1" customWidth="1"/>
    <col min="4" max="4" width="10.453125" style="89" customWidth="1"/>
    <col min="5" max="5" width="10.81640625" style="89" customWidth="1"/>
    <col min="6" max="6" width="10.7265625" style="89" customWidth="1"/>
    <col min="7" max="7" width="14" style="89" customWidth="1"/>
    <col min="8" max="8" width="20.7265625" style="89" customWidth="1"/>
    <col min="9" max="9" width="5.26953125" style="89" customWidth="1"/>
    <col min="10" max="16384" width="9.1796875" style="89"/>
  </cols>
  <sheetData>
    <row r="1" spans="1:10" ht="13">
      <c r="A1" s="14" t="s">
        <v>743</v>
      </c>
      <c r="B1" s="72"/>
      <c r="C1" s="72"/>
      <c r="D1" s="72"/>
      <c r="E1" s="72"/>
      <c r="F1" s="72"/>
      <c r="G1" s="72"/>
      <c r="H1" s="72"/>
      <c r="I1" s="72"/>
      <c r="J1" s="72"/>
    </row>
    <row r="2" spans="1:10" ht="15.75" customHeight="1">
      <c r="A2" s="72" t="s">
        <v>718</v>
      </c>
      <c r="B2" s="72"/>
      <c r="C2" s="72"/>
      <c r="D2" s="72"/>
      <c r="E2" s="72"/>
      <c r="F2" s="72"/>
      <c r="G2" s="72"/>
      <c r="H2" s="72"/>
      <c r="I2" s="72"/>
      <c r="J2" s="72"/>
    </row>
    <row r="3" spans="1:10" ht="15.75" customHeight="1">
      <c r="A3" s="72"/>
      <c r="B3" s="72"/>
      <c r="C3" s="72"/>
      <c r="D3" s="72"/>
      <c r="E3" s="72"/>
      <c r="F3" s="72"/>
      <c r="G3" s="72"/>
      <c r="H3" s="72"/>
      <c r="I3" s="72"/>
      <c r="J3" s="72"/>
    </row>
    <row r="4" spans="1:10" ht="15.75" customHeight="1">
      <c r="A4" s="72"/>
      <c r="B4" s="72"/>
      <c r="C4" s="292" t="s">
        <v>45</v>
      </c>
      <c r="D4" s="292" t="s">
        <v>46</v>
      </c>
      <c r="E4" s="292" t="s">
        <v>47</v>
      </c>
      <c r="F4" s="292" t="s">
        <v>85</v>
      </c>
      <c r="G4" s="292" t="s">
        <v>86</v>
      </c>
      <c r="H4" s="292" t="s">
        <v>296</v>
      </c>
      <c r="I4" s="72"/>
      <c r="J4" s="72"/>
    </row>
    <row r="5" spans="1:10" ht="16.5" customHeight="1">
      <c r="A5" s="366"/>
      <c r="B5" s="366"/>
      <c r="C5" s="754" t="s">
        <v>548</v>
      </c>
      <c r="D5" s="755"/>
      <c r="E5" s="755"/>
      <c r="F5" s="756"/>
      <c r="G5" s="757" t="s">
        <v>712</v>
      </c>
      <c r="H5" s="757" t="s">
        <v>714</v>
      </c>
      <c r="I5" s="369"/>
      <c r="J5" s="90" t="s">
        <v>284</v>
      </c>
    </row>
    <row r="6" spans="1:10" ht="21" customHeight="1">
      <c r="A6" s="760" t="s">
        <v>942</v>
      </c>
      <c r="B6" s="761"/>
      <c r="C6" s="372"/>
      <c r="D6" s="762" t="s">
        <v>921</v>
      </c>
      <c r="E6" s="763"/>
      <c r="F6" s="764" t="s">
        <v>922</v>
      </c>
      <c r="G6" s="757"/>
      <c r="H6" s="757"/>
      <c r="I6" s="369"/>
      <c r="J6" s="72"/>
    </row>
    <row r="7" spans="1:10">
      <c r="A7" s="760"/>
      <c r="B7" s="761"/>
      <c r="C7" s="371"/>
      <c r="D7" s="370"/>
      <c r="E7" s="764" t="s">
        <v>923</v>
      </c>
      <c r="F7" s="765"/>
      <c r="G7" s="757"/>
      <c r="H7" s="758"/>
      <c r="I7" s="72"/>
      <c r="J7" s="365"/>
    </row>
    <row r="8" spans="1:10" ht="32.25" customHeight="1">
      <c r="A8" s="760"/>
      <c r="B8" s="761"/>
      <c r="C8" s="368"/>
      <c r="D8" s="373"/>
      <c r="E8" s="766"/>
      <c r="F8" s="766"/>
      <c r="G8" s="757"/>
      <c r="H8" s="759"/>
      <c r="I8" s="369"/>
      <c r="J8" s="72"/>
    </row>
    <row r="9" spans="1:10" s="422" customFormat="1" ht="15.75" customHeight="1">
      <c r="A9" s="460" t="s">
        <v>273</v>
      </c>
      <c r="B9" s="337" t="s">
        <v>719</v>
      </c>
      <c r="C9" s="606">
        <v>53172.063673999997</v>
      </c>
      <c r="D9" s="477"/>
      <c r="E9" s="338">
        <v>737.84983699999998</v>
      </c>
      <c r="F9" s="477"/>
      <c r="G9" s="606">
        <v>-248.827046</v>
      </c>
      <c r="H9" s="606">
        <v>0</v>
      </c>
      <c r="I9" s="337"/>
      <c r="J9" s="337"/>
    </row>
    <row r="10" spans="1:10" s="422" customFormat="1" ht="15.75" customHeight="1">
      <c r="A10" s="460" t="s">
        <v>274</v>
      </c>
      <c r="B10" s="337" t="s">
        <v>720</v>
      </c>
      <c r="C10" s="338">
        <v>186.26463699999999</v>
      </c>
      <c r="D10" s="477"/>
      <c r="E10" s="338">
        <v>0</v>
      </c>
      <c r="F10" s="477"/>
      <c r="G10" s="338">
        <v>-0.68084699999999998</v>
      </c>
      <c r="H10" s="338">
        <v>0</v>
      </c>
      <c r="I10" s="337"/>
      <c r="J10" s="337"/>
    </row>
    <row r="11" spans="1:10" s="422" customFormat="1" ht="15.75" customHeight="1">
      <c r="A11" s="460" t="s">
        <v>275</v>
      </c>
      <c r="B11" s="337" t="s">
        <v>721</v>
      </c>
      <c r="C11" s="338">
        <v>89044.604340000005</v>
      </c>
      <c r="D11" s="477"/>
      <c r="E11" s="338">
        <v>177.280484</v>
      </c>
      <c r="F11" s="477"/>
      <c r="G11" s="338">
        <v>-238.98087799999999</v>
      </c>
      <c r="H11" s="338">
        <v>0</v>
      </c>
      <c r="I11" s="337"/>
      <c r="J11" s="337"/>
    </row>
    <row r="12" spans="1:10" s="422" customFormat="1" ht="15.75" customHeight="1">
      <c r="A12" s="460" t="s">
        <v>276</v>
      </c>
      <c r="B12" s="337" t="s">
        <v>722</v>
      </c>
      <c r="C12" s="338">
        <v>705.50824799999998</v>
      </c>
      <c r="D12" s="477"/>
      <c r="E12" s="338">
        <v>0</v>
      </c>
      <c r="F12" s="477"/>
      <c r="G12" s="338">
        <v>-6.8522470000000002</v>
      </c>
      <c r="H12" s="338">
        <v>0</v>
      </c>
      <c r="I12" s="337"/>
      <c r="J12" s="337"/>
    </row>
    <row r="13" spans="1:10" s="422" customFormat="1" ht="15.75" customHeight="1">
      <c r="A13" s="460" t="s">
        <v>277</v>
      </c>
      <c r="B13" s="337" t="s">
        <v>723</v>
      </c>
      <c r="C13" s="338">
        <v>6483.7669610000003</v>
      </c>
      <c r="D13" s="477"/>
      <c r="E13" s="338">
        <v>222.51612900000001</v>
      </c>
      <c r="F13" s="477"/>
      <c r="G13" s="338">
        <v>-18.657491</v>
      </c>
      <c r="H13" s="338">
        <v>0</v>
      </c>
      <c r="I13" s="337"/>
      <c r="J13" s="337"/>
    </row>
    <row r="14" spans="1:10" s="422" customFormat="1" ht="15.75" customHeight="1">
      <c r="A14" s="460" t="s">
        <v>278</v>
      </c>
      <c r="B14" s="337" t="s">
        <v>724</v>
      </c>
      <c r="C14" s="338">
        <v>70162.476502000005</v>
      </c>
      <c r="D14" s="477"/>
      <c r="E14" s="338">
        <v>547.62878000000001</v>
      </c>
      <c r="F14" s="477"/>
      <c r="G14" s="338">
        <v>-437.06352500000003</v>
      </c>
      <c r="H14" s="338">
        <v>0</v>
      </c>
      <c r="I14" s="337"/>
      <c r="J14" s="337"/>
    </row>
    <row r="15" spans="1:10" s="422" customFormat="1" ht="15.75" customHeight="1">
      <c r="A15" s="460" t="s">
        <v>279</v>
      </c>
      <c r="B15" s="337" t="s">
        <v>725</v>
      </c>
      <c r="C15" s="338">
        <v>48920.459947000003</v>
      </c>
      <c r="D15" s="477"/>
      <c r="E15" s="338">
        <v>537.922011</v>
      </c>
      <c r="F15" s="477"/>
      <c r="G15" s="338">
        <v>-397.70392600000002</v>
      </c>
      <c r="H15" s="338">
        <v>0</v>
      </c>
      <c r="I15" s="337"/>
      <c r="J15" s="337"/>
    </row>
    <row r="16" spans="1:10" s="422" customFormat="1" ht="15.75" customHeight="1">
      <c r="A16" s="460" t="s">
        <v>280</v>
      </c>
      <c r="B16" s="337" t="s">
        <v>726</v>
      </c>
      <c r="C16" s="338">
        <v>14179.649979</v>
      </c>
      <c r="D16" s="477"/>
      <c r="E16" s="338">
        <v>183.304699</v>
      </c>
      <c r="F16" s="477"/>
      <c r="G16" s="338">
        <v>-84.120819999999995</v>
      </c>
      <c r="H16" s="338">
        <v>0</v>
      </c>
      <c r="I16" s="337"/>
      <c r="J16" s="337"/>
    </row>
    <row r="17" spans="1:10" s="422" customFormat="1" ht="15.75" customHeight="1">
      <c r="A17" s="460" t="s">
        <v>281</v>
      </c>
      <c r="B17" s="337" t="s">
        <v>727</v>
      </c>
      <c r="C17" s="338">
        <v>47363.601970000003</v>
      </c>
      <c r="D17" s="477"/>
      <c r="E17" s="338">
        <v>2016.4830340000001</v>
      </c>
      <c r="F17" s="477"/>
      <c r="G17" s="338">
        <v>-1325.051275</v>
      </c>
      <c r="H17" s="338">
        <v>0</v>
      </c>
      <c r="I17" s="607"/>
      <c r="J17" s="607"/>
    </row>
    <row r="18" spans="1:10" s="422" customFormat="1" ht="15.75" customHeight="1">
      <c r="A18" s="460" t="s">
        <v>282</v>
      </c>
      <c r="B18" s="337" t="s">
        <v>728</v>
      </c>
      <c r="C18" s="338">
        <v>27071.025710000002</v>
      </c>
      <c r="D18" s="477"/>
      <c r="E18" s="338">
        <v>134.28958600000001</v>
      </c>
      <c r="F18" s="477"/>
      <c r="G18" s="338">
        <v>-232.770073</v>
      </c>
      <c r="H18" s="338">
        <v>0</v>
      </c>
      <c r="I18" s="607"/>
      <c r="J18" s="607"/>
    </row>
    <row r="19" spans="1:10" s="422" customFormat="1" ht="15.75" customHeight="1">
      <c r="A19" s="608" t="s">
        <v>695</v>
      </c>
      <c r="B19" s="337" t="s">
        <v>729</v>
      </c>
      <c r="C19" s="338">
        <v>0</v>
      </c>
      <c r="D19" s="477"/>
      <c r="E19" s="338">
        <v>0</v>
      </c>
      <c r="F19" s="477"/>
      <c r="G19" s="338">
        <v>0</v>
      </c>
      <c r="H19" s="338">
        <v>0</v>
      </c>
    </row>
    <row r="20" spans="1:10" s="422" customFormat="1" ht="15.75" customHeight="1">
      <c r="A20" s="608" t="s">
        <v>696</v>
      </c>
      <c r="B20" s="337" t="s">
        <v>730</v>
      </c>
      <c r="C20" s="338">
        <v>113151.557648</v>
      </c>
      <c r="D20" s="477"/>
      <c r="E20" s="338">
        <v>3671.6911500000001</v>
      </c>
      <c r="F20" s="477"/>
      <c r="G20" s="338">
        <v>-1093.3486949999999</v>
      </c>
      <c r="H20" s="338">
        <v>0</v>
      </c>
    </row>
    <row r="21" spans="1:10" s="422" customFormat="1" ht="15.75" customHeight="1">
      <c r="A21" s="608" t="s">
        <v>697</v>
      </c>
      <c r="B21" s="337" t="s">
        <v>731</v>
      </c>
      <c r="C21" s="338">
        <v>7035.7392589999999</v>
      </c>
      <c r="D21" s="477"/>
      <c r="E21" s="338">
        <v>437.975707</v>
      </c>
      <c r="F21" s="477"/>
      <c r="G21" s="338">
        <v>-79.020188000000005</v>
      </c>
      <c r="H21" s="338">
        <v>0</v>
      </c>
    </row>
    <row r="22" spans="1:10" s="422" customFormat="1" ht="15.75" customHeight="1">
      <c r="A22" s="608" t="s">
        <v>716</v>
      </c>
      <c r="B22" s="337" t="s">
        <v>732</v>
      </c>
      <c r="C22" s="338">
        <v>8478.9452720000008</v>
      </c>
      <c r="D22" s="477"/>
      <c r="E22" s="338">
        <v>444.86607900000001</v>
      </c>
      <c r="F22" s="477"/>
      <c r="G22" s="338">
        <v>-163.448916</v>
      </c>
      <c r="H22" s="338">
        <v>0</v>
      </c>
    </row>
    <row r="23" spans="1:10" s="422" customFormat="1" ht="15.75" customHeight="1">
      <c r="A23" s="608" t="s">
        <v>717</v>
      </c>
      <c r="B23" s="337" t="s">
        <v>733</v>
      </c>
      <c r="C23" s="338">
        <v>88.399415000000005</v>
      </c>
      <c r="D23" s="477"/>
      <c r="E23" s="338">
        <v>0</v>
      </c>
      <c r="F23" s="477"/>
      <c r="G23" s="338">
        <v>-0.1172</v>
      </c>
      <c r="H23" s="338">
        <v>0</v>
      </c>
      <c r="I23" s="337"/>
      <c r="J23" s="337"/>
    </row>
    <row r="24" spans="1:10" s="422" customFormat="1" ht="15.75" customHeight="1">
      <c r="A24" s="608" t="s">
        <v>734</v>
      </c>
      <c r="B24" s="422" t="s">
        <v>735</v>
      </c>
      <c r="C24" s="338">
        <v>966.86860999999999</v>
      </c>
      <c r="D24" s="477"/>
      <c r="E24" s="338">
        <v>6.6675719999999998</v>
      </c>
      <c r="F24" s="477"/>
      <c r="G24" s="338">
        <v>-6.6252430000000002</v>
      </c>
      <c r="H24" s="338">
        <v>0</v>
      </c>
    </row>
    <row r="25" spans="1:10" s="422" customFormat="1" ht="15.75" customHeight="1">
      <c r="A25" s="608" t="s">
        <v>736</v>
      </c>
      <c r="B25" s="422" t="s">
        <v>737</v>
      </c>
      <c r="C25" s="338">
        <v>1246.713039</v>
      </c>
      <c r="D25" s="477"/>
      <c r="E25" s="338">
        <v>0.46465000000000001</v>
      </c>
      <c r="F25" s="477"/>
      <c r="G25" s="338">
        <v>-5.0796739999999998</v>
      </c>
      <c r="H25" s="338">
        <v>0</v>
      </c>
    </row>
    <row r="26" spans="1:10" s="422" customFormat="1" ht="15.75" customHeight="1">
      <c r="A26" s="608" t="s">
        <v>738</v>
      </c>
      <c r="B26" s="422" t="s">
        <v>739</v>
      </c>
      <c r="C26" s="338">
        <v>2672.363613</v>
      </c>
      <c r="D26" s="477"/>
      <c r="E26" s="338">
        <v>911.20777299999997</v>
      </c>
      <c r="F26" s="477"/>
      <c r="G26" s="338">
        <v>-586.693624</v>
      </c>
      <c r="H26" s="338">
        <v>0</v>
      </c>
    </row>
    <row r="27" spans="1:10" s="422" customFormat="1" ht="15.75" customHeight="1">
      <c r="A27" s="609" t="s">
        <v>740</v>
      </c>
      <c r="B27" s="422" t="s">
        <v>741</v>
      </c>
      <c r="C27" s="338">
        <v>3836.4463449999998</v>
      </c>
      <c r="D27" s="479"/>
      <c r="E27" s="338">
        <v>7.5128709999999996</v>
      </c>
      <c r="F27" s="479"/>
      <c r="G27" s="338">
        <v>-16.334299000000001</v>
      </c>
      <c r="H27" s="338">
        <v>0</v>
      </c>
    </row>
    <row r="28" spans="1:10" s="422" customFormat="1" ht="15.75" customHeight="1">
      <c r="A28" s="484" t="s">
        <v>742</v>
      </c>
      <c r="B28" s="605" t="s">
        <v>80</v>
      </c>
      <c r="C28" s="459">
        <f>SUM(C9:C27)</f>
        <v>494766.45516900002</v>
      </c>
      <c r="D28" s="477"/>
      <c r="E28" s="418">
        <f>SUM(E9:E27)</f>
        <v>10037.660362000001</v>
      </c>
      <c r="F28" s="477"/>
      <c r="G28" s="418">
        <f>SUM(G9:G27)</f>
        <v>-4941.3759670000018</v>
      </c>
      <c r="H28" s="459">
        <v>0</v>
      </c>
    </row>
    <row r="29" spans="1:10">
      <c r="A29" s="106"/>
      <c r="B29" s="106"/>
      <c r="C29" s="106"/>
      <c r="D29" s="106"/>
      <c r="E29" s="106"/>
      <c r="F29" s="106"/>
      <c r="G29" s="106"/>
    </row>
    <row r="41" spans="9:10">
      <c r="I41" s="72"/>
      <c r="J41" s="72"/>
    </row>
  </sheetData>
  <mergeCells count="7">
    <mergeCell ref="C5:F5"/>
    <mergeCell ref="G5:G8"/>
    <mergeCell ref="H5:H8"/>
    <mergeCell ref="A6:B8"/>
    <mergeCell ref="D6:E6"/>
    <mergeCell ref="F6:F8"/>
    <mergeCell ref="E7:E8"/>
  </mergeCells>
  <hyperlinks>
    <hyperlink ref="J5" location="Index!A1" display="Index" xr:uid="{5BEDA6FF-789F-42B7-97BC-7D603A00B56C}"/>
  </hyperlinks>
  <pageMargins left="0.70000000000000007" right="0.70000000000000007" top="0.75" bottom="0.75" header="0.30000000000000004" footer="0.3000000000000000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B80DE-BDD3-41D5-8791-8011F16BCC7C}">
  <sheetPr>
    <tabColor theme="8" tint="-0.249977111117893"/>
  </sheetPr>
  <dimension ref="A1:K26"/>
  <sheetViews>
    <sheetView showGridLines="0" zoomScaleNormal="100" workbookViewId="0"/>
  </sheetViews>
  <sheetFormatPr defaultRowHeight="14.5"/>
  <cols>
    <col min="2" max="2" width="27.1796875" customWidth="1"/>
    <col min="4" max="4" width="10.453125" customWidth="1"/>
    <col min="5" max="5" width="10.81640625" customWidth="1"/>
    <col min="6" max="6" width="10.7265625" customWidth="1"/>
    <col min="7" max="7" width="14" customWidth="1"/>
    <col min="8" max="8" width="20.7265625" customWidth="1"/>
    <col min="9" max="9" width="21.81640625" customWidth="1"/>
    <col min="10" max="10" width="5.26953125" customWidth="1"/>
  </cols>
  <sheetData>
    <row r="1" spans="1:11">
      <c r="A1" s="14" t="s">
        <v>715</v>
      </c>
      <c r="B1" s="10"/>
      <c r="C1" s="10"/>
      <c r="D1" s="10"/>
      <c r="E1" s="10"/>
      <c r="F1" s="10"/>
      <c r="G1" s="10"/>
      <c r="H1" s="10"/>
      <c r="I1" s="10"/>
      <c r="J1" s="10"/>
      <c r="K1" s="10"/>
    </row>
    <row r="2" spans="1:11">
      <c r="A2" s="72" t="s">
        <v>718</v>
      </c>
      <c r="B2" s="72"/>
      <c r="C2" s="72"/>
      <c r="D2" s="72"/>
      <c r="E2" s="72"/>
      <c r="F2" s="72"/>
      <c r="G2" s="72"/>
      <c r="H2" s="72"/>
      <c r="I2" s="72"/>
      <c r="J2" s="10"/>
      <c r="K2" s="10"/>
    </row>
    <row r="3" spans="1:11">
      <c r="A3" s="72"/>
      <c r="B3" s="72"/>
      <c r="C3" s="72"/>
      <c r="D3" s="72"/>
      <c r="E3" s="72"/>
      <c r="F3" s="72"/>
      <c r="G3" s="72"/>
      <c r="H3" s="72"/>
      <c r="I3" s="72"/>
      <c r="J3" s="10"/>
      <c r="K3" s="10"/>
    </row>
    <row r="4" spans="1:11">
      <c r="A4" s="72"/>
      <c r="B4" s="72"/>
      <c r="C4" s="292" t="s">
        <v>45</v>
      </c>
      <c r="D4" s="292" t="s">
        <v>46</v>
      </c>
      <c r="E4" s="292" t="s">
        <v>47</v>
      </c>
      <c r="F4" s="292" t="s">
        <v>85</v>
      </c>
      <c r="G4" s="292" t="s">
        <v>86</v>
      </c>
      <c r="H4" s="292" t="s">
        <v>296</v>
      </c>
      <c r="I4" s="292" t="s">
        <v>262</v>
      </c>
      <c r="J4" s="10"/>
      <c r="K4" s="10"/>
    </row>
    <row r="5" spans="1:11" ht="16.5" customHeight="1">
      <c r="A5" s="366"/>
      <c r="B5" s="366"/>
      <c r="C5" s="367" t="s">
        <v>711</v>
      </c>
      <c r="D5" s="378"/>
      <c r="E5" s="379"/>
      <c r="F5" s="371"/>
      <c r="G5" s="757" t="s">
        <v>712</v>
      </c>
      <c r="H5" s="757" t="s">
        <v>713</v>
      </c>
      <c r="I5" s="765" t="s">
        <v>714</v>
      </c>
      <c r="J5" s="10"/>
      <c r="K5" s="90" t="s">
        <v>284</v>
      </c>
    </row>
    <row r="6" spans="1:11">
      <c r="A6" s="760" t="s">
        <v>942</v>
      </c>
      <c r="B6" s="760"/>
      <c r="C6" s="372"/>
      <c r="D6" s="762" t="s">
        <v>921</v>
      </c>
      <c r="E6" s="767"/>
      <c r="F6" s="764" t="s">
        <v>924</v>
      </c>
      <c r="G6" s="757"/>
      <c r="H6" s="757"/>
      <c r="I6" s="765"/>
      <c r="J6" s="10"/>
      <c r="K6" s="10"/>
    </row>
    <row r="7" spans="1:11">
      <c r="A7" s="760"/>
      <c r="B7" s="760"/>
      <c r="C7" s="372"/>
      <c r="D7" s="370"/>
      <c r="E7" s="764" t="s">
        <v>923</v>
      </c>
      <c r="F7" s="765"/>
      <c r="G7" s="757"/>
      <c r="H7" s="757"/>
      <c r="I7" s="765"/>
      <c r="J7" s="10"/>
      <c r="K7" s="40"/>
    </row>
    <row r="8" spans="1:11">
      <c r="A8" s="760"/>
      <c r="B8" s="760"/>
      <c r="C8" s="368"/>
      <c r="D8" s="373"/>
      <c r="E8" s="766"/>
      <c r="F8" s="766"/>
      <c r="G8" s="759"/>
      <c r="H8" s="759"/>
      <c r="I8" s="766"/>
      <c r="J8" s="10"/>
      <c r="K8" s="10"/>
    </row>
    <row r="9" spans="1:11" s="376" customFormat="1" ht="15.75" customHeight="1">
      <c r="A9" s="374" t="s">
        <v>273</v>
      </c>
      <c r="B9" s="228" t="s">
        <v>393</v>
      </c>
      <c r="C9" s="418">
        <v>1315342.6359294993</v>
      </c>
      <c r="D9" s="418">
        <v>17617.007926999999</v>
      </c>
      <c r="E9" s="418">
        <v>17532.293755999999</v>
      </c>
      <c r="F9" s="418">
        <v>1295748.0538149893</v>
      </c>
      <c r="G9" s="418">
        <v>-7623.7693209892814</v>
      </c>
      <c r="H9" s="394"/>
      <c r="I9" s="377">
        <v>0</v>
      </c>
      <c r="J9" s="28"/>
      <c r="K9" s="28"/>
    </row>
    <row r="10" spans="1:11" s="376" customFormat="1" ht="15.75" customHeight="1">
      <c r="A10" s="231" t="s">
        <v>274</v>
      </c>
      <c r="B10" s="41" t="s">
        <v>838</v>
      </c>
      <c r="C10" s="245">
        <v>1155389.3318584992</v>
      </c>
      <c r="D10" s="245">
        <v>17487.846890000001</v>
      </c>
      <c r="E10" s="245">
        <v>17403.141640000002</v>
      </c>
      <c r="F10" s="245">
        <v>1135794.7497439892</v>
      </c>
      <c r="G10" s="245">
        <v>-7227.7644999892818</v>
      </c>
      <c r="H10" s="394"/>
      <c r="I10" s="245">
        <v>0</v>
      </c>
      <c r="J10" s="28"/>
      <c r="K10" s="28"/>
    </row>
    <row r="11" spans="1:11" s="376" customFormat="1" ht="15.75" customHeight="1">
      <c r="A11" s="231" t="s">
        <v>275</v>
      </c>
      <c r="B11" s="41" t="s">
        <v>995</v>
      </c>
      <c r="C11" s="245">
        <v>48251.134095000001</v>
      </c>
      <c r="D11" s="245">
        <v>115.29478400000001</v>
      </c>
      <c r="E11" s="245">
        <v>115.29189100000001</v>
      </c>
      <c r="F11" s="245">
        <v>48251.134095000001</v>
      </c>
      <c r="G11" s="245">
        <v>-316.78957100000002</v>
      </c>
      <c r="H11" s="394"/>
      <c r="I11" s="245">
        <v>0</v>
      </c>
      <c r="J11" s="28"/>
      <c r="K11" s="28"/>
    </row>
    <row r="12" spans="1:11" s="376" customFormat="1" ht="15.75" customHeight="1">
      <c r="A12" s="231" t="s">
        <v>276</v>
      </c>
      <c r="B12" s="41" t="s">
        <v>839</v>
      </c>
      <c r="C12" s="245">
        <v>85837.379818999994</v>
      </c>
      <c r="D12" s="245">
        <v>13.837725000000001</v>
      </c>
      <c r="E12" s="245">
        <v>13.834160000000001</v>
      </c>
      <c r="F12" s="245">
        <v>85837.379818999994</v>
      </c>
      <c r="G12" s="245">
        <v>-70.608900000000006</v>
      </c>
      <c r="H12" s="394"/>
      <c r="I12" s="245">
        <v>0</v>
      </c>
      <c r="J12" s="28"/>
      <c r="K12" s="28"/>
    </row>
    <row r="13" spans="1:11" s="376" customFormat="1" ht="15.75" customHeight="1">
      <c r="A13" s="231" t="s">
        <v>277</v>
      </c>
      <c r="B13" s="41" t="s">
        <v>996</v>
      </c>
      <c r="C13" s="245">
        <v>24876.157747000001</v>
      </c>
      <c r="D13" s="245">
        <v>2.8528000000000001E-2</v>
      </c>
      <c r="E13" s="245">
        <v>2.6065000000000001E-2</v>
      </c>
      <c r="F13" s="245">
        <v>24876.157747000001</v>
      </c>
      <c r="G13" s="245">
        <v>-8.2284849999999992</v>
      </c>
      <c r="H13" s="394"/>
      <c r="I13" s="245">
        <v>0</v>
      </c>
      <c r="J13" s="28"/>
      <c r="K13" s="28"/>
    </row>
    <row r="14" spans="1:11" s="376" customFormat="1" ht="15.75" customHeight="1">
      <c r="A14" s="231" t="s">
        <v>278</v>
      </c>
      <c r="B14" s="41" t="s">
        <v>288</v>
      </c>
      <c r="C14" s="245">
        <v>988.63241000000005</v>
      </c>
      <c r="D14" s="245">
        <v>0</v>
      </c>
      <c r="E14" s="245">
        <v>0</v>
      </c>
      <c r="F14" s="245">
        <v>988.63241000000005</v>
      </c>
      <c r="G14" s="245">
        <v>-0.37786500000000001</v>
      </c>
      <c r="H14" s="394"/>
      <c r="I14" s="245">
        <v>0</v>
      </c>
      <c r="J14" s="28"/>
      <c r="K14" s="28"/>
    </row>
    <row r="15" spans="1:11" s="376" customFormat="1" ht="15.75" customHeight="1">
      <c r="A15" s="374" t="s">
        <v>280</v>
      </c>
      <c r="B15" s="228" t="s">
        <v>338</v>
      </c>
      <c r="C15" s="619">
        <v>176671.210758</v>
      </c>
      <c r="D15" s="619">
        <v>318.572901</v>
      </c>
      <c r="E15" s="619">
        <v>318.572901</v>
      </c>
      <c r="F15" s="394"/>
      <c r="G15" s="394"/>
      <c r="H15" s="619">
        <v>301.11992500000002</v>
      </c>
      <c r="I15" s="394"/>
      <c r="J15" s="28"/>
      <c r="K15" s="28"/>
    </row>
    <row r="16" spans="1:11" s="376" customFormat="1" ht="15.75" customHeight="1">
      <c r="A16" s="231" t="s">
        <v>281</v>
      </c>
      <c r="B16" s="41" t="s">
        <v>838</v>
      </c>
      <c r="C16" s="245">
        <v>168515.637345</v>
      </c>
      <c r="D16" s="245">
        <v>316.96651800000001</v>
      </c>
      <c r="E16" s="245">
        <v>316.96651800000001</v>
      </c>
      <c r="F16" s="394"/>
      <c r="G16" s="394"/>
      <c r="H16" s="245">
        <v>296.21905800000002</v>
      </c>
      <c r="I16" s="394"/>
      <c r="J16" s="41"/>
      <c r="K16" s="41"/>
    </row>
    <row r="17" spans="1:11" s="376" customFormat="1" ht="15.75" customHeight="1">
      <c r="A17" s="231" t="s">
        <v>282</v>
      </c>
      <c r="B17" s="41" t="s">
        <v>995</v>
      </c>
      <c r="C17" s="245">
        <v>7236.4980670000004</v>
      </c>
      <c r="D17" s="245">
        <v>0.78127999999999997</v>
      </c>
      <c r="E17" s="245">
        <v>0.78127999999999997</v>
      </c>
      <c r="F17" s="394"/>
      <c r="G17" s="394"/>
      <c r="H17" s="245">
        <v>4.4229180000000001</v>
      </c>
      <c r="I17" s="394"/>
      <c r="J17" s="41"/>
      <c r="K17" s="41"/>
    </row>
    <row r="18" spans="1:11" s="376" customFormat="1" ht="15.75" customHeight="1">
      <c r="A18" s="231" t="s">
        <v>695</v>
      </c>
      <c r="B18" s="41" t="s">
        <v>839</v>
      </c>
      <c r="C18" s="245">
        <v>215.252973</v>
      </c>
      <c r="D18" s="245">
        <v>0.82510300000000003</v>
      </c>
      <c r="E18" s="245">
        <v>0.82510300000000003</v>
      </c>
      <c r="F18" s="394"/>
      <c r="G18" s="394"/>
      <c r="H18" s="245">
        <v>0.42905700000000002</v>
      </c>
      <c r="I18" s="394"/>
    </row>
    <row r="19" spans="1:11" s="376" customFormat="1" ht="15.75" customHeight="1">
      <c r="A19" s="231" t="s">
        <v>696</v>
      </c>
      <c r="B19" s="41" t="s">
        <v>996</v>
      </c>
      <c r="C19" s="245">
        <v>504.92988800000001</v>
      </c>
      <c r="D19" s="245">
        <v>0</v>
      </c>
      <c r="E19" s="245">
        <v>0</v>
      </c>
      <c r="F19" s="394"/>
      <c r="G19" s="394"/>
      <c r="H19" s="245">
        <v>4.8891999999999998E-2</v>
      </c>
      <c r="I19" s="394"/>
    </row>
    <row r="20" spans="1:11" s="376" customFormat="1" ht="15.75" customHeight="1">
      <c r="A20" s="231" t="s">
        <v>697</v>
      </c>
      <c r="B20" s="41" t="s">
        <v>288</v>
      </c>
      <c r="C20" s="245">
        <v>198.89248499999999</v>
      </c>
      <c r="D20" s="245">
        <v>0</v>
      </c>
      <c r="E20" s="245">
        <v>0</v>
      </c>
      <c r="F20" s="394"/>
      <c r="G20" s="394"/>
      <c r="H20" s="245">
        <v>0</v>
      </c>
      <c r="I20" s="394"/>
    </row>
    <row r="21" spans="1:11" s="376" customFormat="1" ht="15.75" customHeight="1">
      <c r="A21" s="383" t="s">
        <v>717</v>
      </c>
      <c r="B21" s="383" t="s">
        <v>80</v>
      </c>
      <c r="C21" s="383">
        <f>SUM(C9,C15)</f>
        <v>1492013.8466874992</v>
      </c>
      <c r="D21" s="383">
        <f t="shared" ref="D21:E21" si="0">SUM(D9,D15)</f>
        <v>17935.580827999998</v>
      </c>
      <c r="E21" s="383">
        <f t="shared" si="0"/>
        <v>17850.866656999999</v>
      </c>
      <c r="F21" s="383">
        <v>1295748.0538149893</v>
      </c>
      <c r="G21" s="383">
        <v>-7623.7693209892814</v>
      </c>
      <c r="H21" s="383">
        <f t="shared" ref="H21:I21" si="1">SUM(H9,H15)</f>
        <v>301.11992500000002</v>
      </c>
      <c r="I21" s="383">
        <f t="shared" si="1"/>
        <v>0</v>
      </c>
      <c r="J21" s="28"/>
      <c r="K21" s="28"/>
    </row>
    <row r="22" spans="1:11">
      <c r="A22" s="381"/>
      <c r="B22" s="382"/>
      <c r="C22" s="382"/>
      <c r="D22" s="382"/>
      <c r="E22" s="382"/>
      <c r="F22" s="382"/>
      <c r="G22" s="382"/>
      <c r="H22" s="382"/>
      <c r="I22" s="382"/>
    </row>
    <row r="23" spans="1:11">
      <c r="A23" s="53"/>
    </row>
    <row r="24" spans="1:11">
      <c r="A24" s="53"/>
    </row>
    <row r="25" spans="1:11">
      <c r="A25" s="53"/>
    </row>
    <row r="26" spans="1:11">
      <c r="A26" s="53"/>
    </row>
  </sheetData>
  <mergeCells count="7">
    <mergeCell ref="G5:G8"/>
    <mergeCell ref="H5:H8"/>
    <mergeCell ref="I5:I8"/>
    <mergeCell ref="A6:B8"/>
    <mergeCell ref="D6:E6"/>
    <mergeCell ref="F6:F8"/>
    <mergeCell ref="E7:E8"/>
  </mergeCells>
  <hyperlinks>
    <hyperlink ref="K5" location="Index!A1" display="Index" xr:uid="{C2B9864F-A837-48B8-ACDC-6AECBDAC4747}"/>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FC3E2-39C9-40B7-B36D-300D0D142BFA}">
  <sheetPr>
    <tabColor theme="8" tint="-0.249977111117893"/>
  </sheetPr>
  <dimension ref="A1:P34"/>
  <sheetViews>
    <sheetView showGridLines="0" zoomScaleNormal="100" workbookViewId="0"/>
  </sheetViews>
  <sheetFormatPr defaultRowHeight="14.5"/>
  <cols>
    <col min="1" max="1" width="6.26953125" customWidth="1"/>
    <col min="2" max="2" width="55.26953125" customWidth="1"/>
    <col min="3" max="3" width="9.81640625" bestFit="1" customWidth="1"/>
    <col min="4" max="4" width="10.453125" customWidth="1"/>
    <col min="5" max="5" width="10.81640625" customWidth="1"/>
    <col min="6" max="6" width="10.7265625" customWidth="1"/>
    <col min="7" max="7" width="14" customWidth="1"/>
    <col min="8" max="8" width="8.453125" customWidth="1"/>
    <col min="9" max="12" width="14" customWidth="1"/>
    <col min="13" max="13" width="12.26953125" customWidth="1"/>
    <col min="14" max="14" width="10.81640625" customWidth="1"/>
    <col min="15" max="15" width="5.26953125" customWidth="1"/>
  </cols>
  <sheetData>
    <row r="1" spans="1:16">
      <c r="A1" s="14" t="s">
        <v>898</v>
      </c>
      <c r="B1" s="10"/>
      <c r="C1" s="10"/>
      <c r="D1" s="10"/>
      <c r="E1" s="10"/>
      <c r="F1" s="10"/>
      <c r="G1" s="10"/>
      <c r="H1" s="10"/>
      <c r="I1" s="10"/>
      <c r="J1" s="10"/>
      <c r="K1" s="10"/>
      <c r="L1" s="10"/>
      <c r="M1" s="10"/>
      <c r="N1" s="10"/>
      <c r="O1" s="10"/>
      <c r="P1" s="10"/>
    </row>
    <row r="2" spans="1:16" s="384" customFormat="1" ht="15.75" customHeight="1">
      <c r="A2" s="329" t="s">
        <v>873</v>
      </c>
      <c r="B2" s="329"/>
      <c r="C2" s="329"/>
      <c r="D2" s="329"/>
      <c r="E2" s="329"/>
      <c r="F2" s="329"/>
      <c r="G2" s="329"/>
      <c r="H2" s="329"/>
      <c r="I2" s="329"/>
      <c r="J2" s="329"/>
      <c r="K2" s="329"/>
      <c r="L2" s="329"/>
      <c r="M2" s="329"/>
      <c r="N2" s="329"/>
      <c r="O2" s="329"/>
      <c r="P2" s="329"/>
    </row>
    <row r="3" spans="1:16" s="384" customFormat="1" ht="15.75" customHeight="1">
      <c r="A3" s="329"/>
      <c r="B3" s="329"/>
      <c r="C3" s="330" t="s">
        <v>45</v>
      </c>
      <c r="D3" s="330" t="s">
        <v>46</v>
      </c>
      <c r="E3" s="330" t="s">
        <v>47</v>
      </c>
      <c r="F3" s="330" t="s">
        <v>85</v>
      </c>
      <c r="G3" s="330" t="s">
        <v>86</v>
      </c>
      <c r="H3" s="330" t="s">
        <v>296</v>
      </c>
      <c r="I3" s="330" t="s">
        <v>262</v>
      </c>
      <c r="J3" s="330" t="s">
        <v>292</v>
      </c>
      <c r="K3" s="330" t="s">
        <v>299</v>
      </c>
      <c r="L3" s="330" t="s">
        <v>300</v>
      </c>
      <c r="M3" s="330" t="s">
        <v>301</v>
      </c>
      <c r="N3" s="330" t="s">
        <v>302</v>
      </c>
      <c r="O3" s="329"/>
      <c r="P3" s="329"/>
    </row>
    <row r="4" spans="1:16" s="384" customFormat="1" ht="16.5" customHeight="1">
      <c r="A4" s="315"/>
      <c r="B4" s="315"/>
      <c r="C4" s="768" t="s">
        <v>329</v>
      </c>
      <c r="D4" s="769"/>
      <c r="E4" s="769"/>
      <c r="F4" s="769"/>
      <c r="G4" s="396"/>
      <c r="H4" s="316"/>
      <c r="I4" s="316"/>
      <c r="J4" s="316"/>
      <c r="K4" s="316"/>
      <c r="L4" s="316"/>
      <c r="M4" s="316"/>
      <c r="N4" s="396"/>
      <c r="O4" s="404"/>
      <c r="P4" s="90" t="s">
        <v>284</v>
      </c>
    </row>
    <row r="5" spans="1:16" s="384" customFormat="1" ht="16.5" customHeight="1">
      <c r="A5" s="770" t="s">
        <v>942</v>
      </c>
      <c r="B5" s="770"/>
      <c r="C5" s="405"/>
      <c r="D5" s="771" t="s">
        <v>549</v>
      </c>
      <c r="E5" s="772"/>
      <c r="F5" s="773" t="s">
        <v>899</v>
      </c>
      <c r="G5" s="774"/>
      <c r="H5" s="774"/>
      <c r="I5" s="774"/>
      <c r="J5" s="774"/>
      <c r="K5" s="774"/>
      <c r="L5" s="774"/>
      <c r="M5" s="774"/>
      <c r="N5" s="774"/>
      <c r="O5" s="404"/>
      <c r="P5" s="329"/>
    </row>
    <row r="6" spans="1:16" s="384" customFormat="1" ht="18.75" customHeight="1">
      <c r="A6" s="770"/>
      <c r="B6" s="770"/>
      <c r="C6" s="405"/>
      <c r="D6" s="405"/>
      <c r="E6" s="775" t="s">
        <v>925</v>
      </c>
      <c r="F6" s="399"/>
      <c r="G6" s="776" t="s">
        <v>744</v>
      </c>
      <c r="H6" s="773" t="s">
        <v>900</v>
      </c>
      <c r="I6" s="774"/>
      <c r="J6" s="774"/>
      <c r="K6" s="774"/>
      <c r="L6" s="774"/>
      <c r="M6" s="774"/>
      <c r="N6" s="774"/>
      <c r="O6" s="404"/>
      <c r="P6" s="385"/>
    </row>
    <row r="7" spans="1:16" s="384" customFormat="1" ht="34.5">
      <c r="A7" s="770"/>
      <c r="B7" s="770"/>
      <c r="C7" s="398"/>
      <c r="D7" s="398"/>
      <c r="E7" s="776"/>
      <c r="F7" s="399"/>
      <c r="G7" s="777"/>
      <c r="H7" s="400"/>
      <c r="I7" s="400" t="s">
        <v>926</v>
      </c>
      <c r="J7" s="400" t="s">
        <v>927</v>
      </c>
      <c r="K7" s="400" t="s">
        <v>928</v>
      </c>
      <c r="L7" s="401" t="s">
        <v>929</v>
      </c>
      <c r="M7" s="402" t="s">
        <v>930</v>
      </c>
      <c r="N7" s="403" t="s">
        <v>931</v>
      </c>
      <c r="O7" s="404"/>
      <c r="P7" s="329"/>
    </row>
    <row r="8" spans="1:16" s="384" customFormat="1" ht="15.75" customHeight="1">
      <c r="A8" s="386" t="s">
        <v>273</v>
      </c>
      <c r="B8" s="387" t="s">
        <v>548</v>
      </c>
      <c r="C8" s="397"/>
      <c r="D8" s="388"/>
      <c r="E8" s="397"/>
      <c r="F8" s="397"/>
      <c r="G8" s="388"/>
      <c r="H8" s="388"/>
      <c r="I8" s="388"/>
      <c r="J8" s="388"/>
      <c r="K8" s="388"/>
      <c r="L8" s="397"/>
      <c r="M8" s="397"/>
      <c r="N8" s="397"/>
      <c r="O8" s="329"/>
      <c r="P8" s="329"/>
    </row>
    <row r="9" spans="1:16" s="384" customFormat="1" ht="15.75" customHeight="1">
      <c r="A9" s="389" t="s">
        <v>274</v>
      </c>
      <c r="B9" s="390" t="s">
        <v>901</v>
      </c>
      <c r="C9" s="388"/>
      <c r="D9" s="388"/>
      <c r="E9" s="388"/>
      <c r="F9" s="388"/>
      <c r="G9" s="388"/>
      <c r="H9" s="388"/>
      <c r="I9" s="388"/>
      <c r="J9" s="388"/>
      <c r="K9" s="388"/>
      <c r="L9" s="388"/>
      <c r="M9" s="388"/>
      <c r="N9" s="388"/>
      <c r="O9" s="329"/>
      <c r="P9" s="329"/>
    </row>
    <row r="10" spans="1:16" s="384" customFormat="1" ht="15.75" customHeight="1">
      <c r="A10" s="389" t="s">
        <v>275</v>
      </c>
      <c r="B10" s="391" t="s">
        <v>902</v>
      </c>
      <c r="C10" s="388"/>
      <c r="D10" s="388"/>
      <c r="E10" s="388"/>
      <c r="F10" s="388"/>
      <c r="G10" s="388"/>
      <c r="H10" s="388"/>
      <c r="I10" s="388"/>
      <c r="J10" s="388"/>
      <c r="K10" s="388"/>
      <c r="L10" s="388"/>
      <c r="M10" s="388"/>
      <c r="N10" s="388"/>
      <c r="O10" s="329"/>
      <c r="P10" s="329"/>
    </row>
    <row r="11" spans="1:16" s="384" customFormat="1" ht="24">
      <c r="A11" s="392" t="s">
        <v>276</v>
      </c>
      <c r="B11" s="393" t="s">
        <v>903</v>
      </c>
      <c r="C11" s="388"/>
      <c r="D11" s="388"/>
      <c r="E11" s="394"/>
      <c r="F11" s="388"/>
      <c r="G11" s="388"/>
      <c r="H11" s="388"/>
      <c r="I11" s="394"/>
      <c r="J11" s="394"/>
      <c r="K11" s="394"/>
      <c r="L11" s="394"/>
      <c r="M11" s="394"/>
      <c r="N11" s="394"/>
      <c r="O11" s="329"/>
      <c r="P11" s="329"/>
    </row>
    <row r="12" spans="1:16" s="384" customFormat="1" ht="24">
      <c r="A12" s="392" t="s">
        <v>277</v>
      </c>
      <c r="B12" s="393" t="s">
        <v>904</v>
      </c>
      <c r="C12" s="388"/>
      <c r="D12" s="388"/>
      <c r="E12" s="394"/>
      <c r="F12" s="388"/>
      <c r="G12" s="388"/>
      <c r="H12" s="388"/>
      <c r="I12" s="394"/>
      <c r="J12" s="394"/>
      <c r="K12" s="394"/>
      <c r="L12" s="394"/>
      <c r="M12" s="394"/>
      <c r="N12" s="394"/>
      <c r="O12" s="329"/>
      <c r="P12" s="329"/>
    </row>
    <row r="13" spans="1:16" s="384" customFormat="1" ht="15.75" customHeight="1">
      <c r="A13" s="389" t="s">
        <v>278</v>
      </c>
      <c r="B13" s="393" t="s">
        <v>905</v>
      </c>
      <c r="C13" s="388"/>
      <c r="D13" s="388"/>
      <c r="E13" s="394"/>
      <c r="F13" s="388"/>
      <c r="G13" s="388"/>
      <c r="H13" s="388"/>
      <c r="I13" s="394"/>
      <c r="J13" s="394"/>
      <c r="K13" s="394"/>
      <c r="L13" s="394"/>
      <c r="M13" s="394"/>
      <c r="N13" s="394"/>
      <c r="O13" s="329"/>
      <c r="P13" s="329"/>
    </row>
    <row r="14" spans="1:16" s="384" customFormat="1" ht="15.75" customHeight="1">
      <c r="A14" s="386" t="s">
        <v>279</v>
      </c>
      <c r="B14" s="387" t="s">
        <v>906</v>
      </c>
      <c r="C14" s="388"/>
      <c r="D14" s="388"/>
      <c r="E14" s="388"/>
      <c r="F14" s="388"/>
      <c r="G14" s="388"/>
      <c r="H14" s="388"/>
      <c r="I14" s="388"/>
      <c r="J14" s="388"/>
      <c r="K14" s="388"/>
      <c r="L14" s="388"/>
      <c r="M14" s="388"/>
      <c r="N14" s="388"/>
      <c r="O14" s="329"/>
      <c r="P14" s="329"/>
    </row>
    <row r="15" spans="1:16" s="384" customFormat="1" ht="15.75" customHeight="1">
      <c r="A15" s="386" t="s">
        <v>280</v>
      </c>
      <c r="B15" s="387" t="s">
        <v>907</v>
      </c>
      <c r="C15" s="394"/>
      <c r="D15" s="394"/>
      <c r="E15" s="394"/>
      <c r="F15" s="394"/>
      <c r="G15" s="394"/>
      <c r="H15" s="394"/>
      <c r="I15" s="394"/>
      <c r="J15" s="394"/>
      <c r="K15" s="394"/>
      <c r="L15" s="394"/>
      <c r="M15" s="394"/>
      <c r="N15" s="394"/>
      <c r="O15" s="329"/>
      <c r="P15" s="329"/>
    </row>
    <row r="16" spans="1:16" s="384" customFormat="1" ht="15.75" customHeight="1">
      <c r="A16" s="389" t="s">
        <v>281</v>
      </c>
      <c r="B16" s="390" t="s">
        <v>908</v>
      </c>
      <c r="C16" s="388"/>
      <c r="D16" s="388"/>
      <c r="E16" s="388"/>
      <c r="F16" s="388"/>
      <c r="G16" s="388"/>
      <c r="H16" s="388"/>
      <c r="I16" s="388"/>
      <c r="J16" s="388"/>
      <c r="K16" s="388"/>
      <c r="L16" s="388"/>
      <c r="M16" s="388"/>
      <c r="N16" s="388"/>
      <c r="O16" s="395"/>
      <c r="P16" s="395"/>
    </row>
    <row r="17" spans="1:16" s="384" customFormat="1" ht="15.75" customHeight="1">
      <c r="A17" s="389" t="s">
        <v>282</v>
      </c>
      <c r="B17" s="391" t="s">
        <v>909</v>
      </c>
      <c r="C17" s="388"/>
      <c r="D17" s="388"/>
      <c r="E17" s="388"/>
      <c r="F17" s="388"/>
      <c r="G17" s="388"/>
      <c r="H17" s="388"/>
      <c r="I17" s="388"/>
      <c r="J17" s="388"/>
      <c r="K17" s="388"/>
      <c r="L17" s="388"/>
      <c r="M17" s="388"/>
      <c r="N17" s="388"/>
      <c r="O17" s="395"/>
      <c r="P17" s="395"/>
    </row>
    <row r="18" spans="1:16" s="384" customFormat="1" ht="15.75" customHeight="1">
      <c r="A18" s="389" t="s">
        <v>695</v>
      </c>
      <c r="B18" s="390" t="s">
        <v>910</v>
      </c>
      <c r="C18" s="388"/>
      <c r="D18" s="388"/>
      <c r="E18" s="388"/>
      <c r="F18" s="388"/>
      <c r="G18" s="388"/>
      <c r="H18" s="388"/>
      <c r="I18" s="388"/>
      <c r="J18" s="388"/>
      <c r="K18" s="388"/>
      <c r="L18" s="388"/>
      <c r="M18" s="388"/>
      <c r="N18" s="388"/>
    </row>
    <row r="19" spans="1:16" s="384" customFormat="1" ht="15.75" customHeight="1">
      <c r="A19" s="389" t="s">
        <v>696</v>
      </c>
      <c r="B19" s="391" t="s">
        <v>909</v>
      </c>
      <c r="C19" s="388"/>
      <c r="D19" s="388"/>
      <c r="E19" s="388"/>
      <c r="F19" s="388"/>
      <c r="G19" s="388"/>
      <c r="H19" s="388"/>
      <c r="I19" s="388"/>
      <c r="J19" s="388"/>
      <c r="K19" s="388"/>
      <c r="L19" s="388"/>
      <c r="M19" s="388"/>
      <c r="N19" s="388"/>
    </row>
    <row r="20" spans="1:16" s="384" customFormat="1" ht="15.75" customHeight="1">
      <c r="A20" s="386" t="s">
        <v>697</v>
      </c>
      <c r="B20" s="387" t="s">
        <v>911</v>
      </c>
      <c r="C20" s="388"/>
      <c r="D20" s="388"/>
      <c r="E20" s="388"/>
      <c r="F20" s="388"/>
      <c r="G20" s="388"/>
      <c r="H20" s="388"/>
      <c r="I20" s="388"/>
      <c r="J20" s="388"/>
      <c r="K20" s="388"/>
      <c r="L20" s="388"/>
      <c r="M20" s="388"/>
      <c r="N20" s="388"/>
    </row>
    <row r="21" spans="1:16" s="384" customFormat="1" ht="15.75" customHeight="1">
      <c r="A21" s="406" t="s">
        <v>716</v>
      </c>
      <c r="B21" s="387" t="s">
        <v>912</v>
      </c>
      <c r="C21" s="408"/>
      <c r="D21" s="388"/>
      <c r="E21" s="388"/>
      <c r="F21" s="388"/>
      <c r="G21" s="388"/>
      <c r="H21" s="408"/>
      <c r="I21" s="388"/>
      <c r="J21" s="408"/>
      <c r="K21" s="388"/>
      <c r="L21" s="408"/>
      <c r="M21" s="388"/>
      <c r="N21" s="388"/>
    </row>
    <row r="22" spans="1:16" s="384" customFormat="1" ht="11.5">
      <c r="B22" s="407"/>
      <c r="D22" s="407"/>
      <c r="E22" s="407"/>
      <c r="F22" s="407"/>
      <c r="G22" s="407"/>
      <c r="I22" s="407"/>
      <c r="J22" s="407"/>
      <c r="K22" s="407"/>
      <c r="M22" s="407"/>
      <c r="N22" s="407"/>
    </row>
    <row r="34" spans="15:16">
      <c r="O34" s="10"/>
      <c r="P34" s="10"/>
    </row>
  </sheetData>
  <mergeCells count="7">
    <mergeCell ref="C4:F4"/>
    <mergeCell ref="A5:B7"/>
    <mergeCell ref="D5:E5"/>
    <mergeCell ref="F5:N5"/>
    <mergeCell ref="E6:E7"/>
    <mergeCell ref="G6:G7"/>
    <mergeCell ref="H6:N6"/>
  </mergeCells>
  <hyperlinks>
    <hyperlink ref="P4" location="Index!A1" display="Index" xr:uid="{486FB838-AD5B-4665-8233-5D32B3EE1370}"/>
  </hyperlinks>
  <pageMargins left="0.7" right="0.7" top="0.75" bottom="0.75" header="0.3" footer="0.3"/>
  <pageSetup paperSize="9" orientation="portrait" r:id="rId1"/>
  <ignoredErrors>
    <ignoredError sqref="A8:A2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249977111117893"/>
  </sheetPr>
  <dimension ref="A1:J48"/>
  <sheetViews>
    <sheetView showGridLines="0" topLeftCell="A15" zoomScaleNormal="100" workbookViewId="0">
      <selection activeCell="A40" sqref="A40"/>
    </sheetView>
  </sheetViews>
  <sheetFormatPr defaultRowHeight="14.5"/>
  <cols>
    <col min="1" max="1" width="14.81640625" style="7" customWidth="1"/>
    <col min="2" max="2" width="82" style="8" customWidth="1"/>
    <col min="3" max="3" width="2.453125" style="8" customWidth="1"/>
    <col min="4" max="4" width="8.81640625" style="68" customWidth="1"/>
    <col min="5" max="5" width="3.1796875" customWidth="1"/>
    <col min="6" max="6" width="18.7265625" style="61" bestFit="1" customWidth="1"/>
  </cols>
  <sheetData>
    <row r="1" spans="1:10" ht="15" customHeight="1">
      <c r="A1" s="725" t="s">
        <v>850</v>
      </c>
      <c r="B1" s="725"/>
      <c r="C1" s="725"/>
      <c r="D1" s="725"/>
      <c r="E1" s="725"/>
      <c r="F1" s="725"/>
    </row>
    <row r="2" spans="1:10" ht="15" customHeight="1">
      <c r="A2" s="725"/>
      <c r="B2" s="725"/>
      <c r="C2" s="725"/>
      <c r="D2" s="725"/>
      <c r="E2" s="725"/>
      <c r="F2" s="725"/>
    </row>
    <row r="3" spans="1:10" ht="15" customHeight="1">
      <c r="A3" s="1"/>
      <c r="B3" s="2"/>
      <c r="C3" s="2"/>
    </row>
    <row r="4" spans="1:10" ht="15" thickBot="1">
      <c r="A4" s="79" t="s">
        <v>0</v>
      </c>
      <c r="B4" s="80"/>
      <c r="C4" s="80"/>
      <c r="D4" s="81"/>
      <c r="E4" s="79"/>
      <c r="F4" s="80"/>
    </row>
    <row r="5" spans="1:10">
      <c r="A5" s="83" t="s">
        <v>3</v>
      </c>
      <c r="B5" s="87" t="s">
        <v>746</v>
      </c>
      <c r="C5" s="88"/>
      <c r="D5" s="637" t="s">
        <v>1</v>
      </c>
      <c r="E5" s="89"/>
      <c r="F5" s="638" t="s">
        <v>808</v>
      </c>
      <c r="G5" s="89"/>
      <c r="H5" s="89"/>
      <c r="I5" s="89"/>
      <c r="J5" s="89"/>
    </row>
    <row r="6" spans="1:10">
      <c r="A6" s="83" t="s">
        <v>42</v>
      </c>
      <c r="B6" s="86" t="s">
        <v>566</v>
      </c>
      <c r="C6" s="86"/>
      <c r="D6" s="86" t="s">
        <v>1</v>
      </c>
      <c r="E6" s="86"/>
      <c r="F6" s="86" t="s">
        <v>851</v>
      </c>
      <c r="G6" s="86"/>
      <c r="H6" s="86"/>
      <c r="I6" s="86"/>
      <c r="J6" s="89"/>
    </row>
    <row r="7" spans="1:10">
      <c r="A7" s="83" t="s">
        <v>6</v>
      </c>
      <c r="B7" s="86" t="s">
        <v>747</v>
      </c>
      <c r="C7" s="86"/>
      <c r="D7" s="86" t="s">
        <v>1</v>
      </c>
      <c r="E7" s="86"/>
      <c r="F7" s="86" t="s">
        <v>807</v>
      </c>
      <c r="G7" s="86"/>
      <c r="H7" s="86"/>
      <c r="I7" s="86"/>
      <c r="J7" s="89"/>
    </row>
    <row r="8" spans="1:10">
      <c r="A8" s="83" t="s">
        <v>7</v>
      </c>
      <c r="B8" s="86" t="s">
        <v>8</v>
      </c>
      <c r="C8" s="86"/>
      <c r="D8" s="86" t="s">
        <v>1</v>
      </c>
      <c r="E8" s="86"/>
      <c r="F8" s="86" t="s">
        <v>807</v>
      </c>
      <c r="G8" s="86"/>
      <c r="H8" s="86"/>
      <c r="I8" s="86"/>
      <c r="J8" s="89"/>
    </row>
    <row r="9" spans="1:10">
      <c r="A9" s="83" t="s">
        <v>805</v>
      </c>
      <c r="B9" s="86" t="s">
        <v>748</v>
      </c>
      <c r="C9" s="86"/>
      <c r="D9" s="86" t="s">
        <v>1</v>
      </c>
      <c r="E9" s="86"/>
      <c r="F9" s="86" t="s">
        <v>807</v>
      </c>
      <c r="G9" s="86"/>
      <c r="H9" s="86"/>
      <c r="I9" s="86"/>
      <c r="J9" s="89"/>
    </row>
    <row r="10" spans="1:10">
      <c r="A10" s="83" t="s">
        <v>806</v>
      </c>
      <c r="B10" s="86" t="s">
        <v>9</v>
      </c>
      <c r="C10" s="86"/>
      <c r="D10" s="86" t="s">
        <v>1</v>
      </c>
      <c r="E10" s="86"/>
      <c r="F10" s="86" t="s">
        <v>807</v>
      </c>
      <c r="G10" s="86"/>
      <c r="H10" s="86"/>
      <c r="I10" s="86"/>
      <c r="J10" s="89"/>
    </row>
    <row r="11" spans="1:10" ht="15" customHeight="1">
      <c r="A11" s="83" t="s">
        <v>810</v>
      </c>
      <c r="B11" s="86" t="s">
        <v>567</v>
      </c>
      <c r="C11" s="86"/>
      <c r="D11" s="86" t="s">
        <v>1</v>
      </c>
      <c r="E11" s="86"/>
      <c r="F11" s="86" t="s">
        <v>807</v>
      </c>
      <c r="G11" s="86"/>
      <c r="H11" s="86"/>
      <c r="I11" s="86"/>
      <c r="J11" s="89"/>
    </row>
    <row r="12" spans="1:10">
      <c r="A12" s="83" t="s">
        <v>811</v>
      </c>
      <c r="B12" s="86" t="s">
        <v>568</v>
      </c>
      <c r="C12" s="86"/>
      <c r="D12" s="86" t="s">
        <v>1</v>
      </c>
      <c r="E12" s="86"/>
      <c r="F12" s="86" t="s">
        <v>807</v>
      </c>
      <c r="G12" s="86"/>
      <c r="H12" s="86" t="s">
        <v>959</v>
      </c>
      <c r="I12" s="86"/>
      <c r="J12" s="89"/>
    </row>
    <row r="13" spans="1:10">
      <c r="A13" s="83" t="s">
        <v>812</v>
      </c>
      <c r="B13" s="86" t="s">
        <v>569</v>
      </c>
      <c r="C13" s="86"/>
      <c r="D13" s="86" t="s">
        <v>1</v>
      </c>
      <c r="E13" s="86"/>
      <c r="F13" s="86" t="s">
        <v>807</v>
      </c>
      <c r="G13" s="86"/>
      <c r="H13" s="86"/>
      <c r="I13" s="86"/>
      <c r="J13" s="89"/>
    </row>
    <row r="14" spans="1:10">
      <c r="A14" s="83" t="s">
        <v>4</v>
      </c>
      <c r="B14" s="86" t="s">
        <v>5</v>
      </c>
      <c r="C14" s="86"/>
      <c r="D14" s="86" t="s">
        <v>1</v>
      </c>
      <c r="E14" s="86"/>
      <c r="F14" s="86" t="s">
        <v>808</v>
      </c>
      <c r="G14" s="86"/>
      <c r="H14" s="86"/>
      <c r="I14" s="86"/>
      <c r="J14" s="89"/>
    </row>
    <row r="15" spans="1:10">
      <c r="A15" s="4"/>
      <c r="B15" s="5"/>
      <c r="C15" s="5"/>
    </row>
    <row r="16" spans="1:10" ht="15" thickBot="1">
      <c r="A16" s="79" t="s">
        <v>10</v>
      </c>
      <c r="B16" s="80"/>
      <c r="C16" s="80"/>
      <c r="D16" s="81"/>
      <c r="E16" s="79"/>
      <c r="F16" s="80"/>
    </row>
    <row r="17" spans="1:10">
      <c r="A17" s="83" t="s">
        <v>21</v>
      </c>
      <c r="B17" s="87" t="s">
        <v>756</v>
      </c>
      <c r="C17" s="88"/>
      <c r="D17" s="637" t="s">
        <v>1</v>
      </c>
      <c r="E17" s="89"/>
      <c r="F17" s="638" t="s">
        <v>807</v>
      </c>
      <c r="G17" s="89"/>
      <c r="H17" s="89"/>
      <c r="I17" s="89"/>
    </row>
    <row r="18" spans="1:10">
      <c r="A18" s="83" t="s">
        <v>22</v>
      </c>
      <c r="B18" s="86" t="s">
        <v>759</v>
      </c>
      <c r="C18" s="86"/>
      <c r="D18" s="86" t="s">
        <v>1</v>
      </c>
      <c r="E18" s="86"/>
      <c r="F18" s="86" t="s">
        <v>807</v>
      </c>
      <c r="G18" s="86"/>
      <c r="H18" s="86"/>
      <c r="I18" s="86"/>
      <c r="J18" s="86"/>
    </row>
    <row r="19" spans="1:10">
      <c r="A19" s="83" t="s">
        <v>12</v>
      </c>
      <c r="B19" s="86" t="s">
        <v>11</v>
      </c>
      <c r="C19" s="86"/>
      <c r="D19" s="86" t="s">
        <v>1</v>
      </c>
      <c r="E19" s="86"/>
      <c r="F19" s="86" t="s">
        <v>807</v>
      </c>
      <c r="G19" s="86"/>
      <c r="H19" s="86"/>
      <c r="I19" s="86"/>
      <c r="J19" s="86"/>
    </row>
    <row r="20" spans="1:10">
      <c r="A20" s="83" t="s">
        <v>16</v>
      </c>
      <c r="B20" s="86" t="s">
        <v>18</v>
      </c>
      <c r="C20" s="86"/>
      <c r="D20" s="86" t="s">
        <v>1</v>
      </c>
      <c r="E20" s="86"/>
      <c r="F20" s="86" t="s">
        <v>807</v>
      </c>
      <c r="G20" s="86"/>
      <c r="H20" s="86"/>
      <c r="I20" s="86"/>
      <c r="J20" s="86"/>
    </row>
    <row r="21" spans="1:10">
      <c r="A21" s="83" t="s">
        <v>14</v>
      </c>
      <c r="B21" s="86" t="s">
        <v>17</v>
      </c>
      <c r="C21" s="86"/>
      <c r="D21" s="86" t="s">
        <v>1</v>
      </c>
      <c r="E21" s="86"/>
      <c r="F21" s="86" t="s">
        <v>807</v>
      </c>
      <c r="G21" s="86"/>
      <c r="H21" s="86"/>
      <c r="I21" s="86"/>
      <c r="J21" s="86"/>
    </row>
    <row r="22" spans="1:10">
      <c r="A22" s="83" t="s">
        <v>852</v>
      </c>
      <c r="B22" s="86" t="s">
        <v>853</v>
      </c>
      <c r="C22" s="86"/>
      <c r="D22" s="86" t="s">
        <v>1</v>
      </c>
      <c r="E22" s="86"/>
      <c r="F22" s="86" t="s">
        <v>807</v>
      </c>
      <c r="G22" s="86"/>
      <c r="H22" s="86" t="s">
        <v>960</v>
      </c>
      <c r="I22" s="86"/>
      <c r="J22" s="86"/>
    </row>
    <row r="23" spans="1:10">
      <c r="A23" s="83" t="s">
        <v>38</v>
      </c>
      <c r="B23" s="86" t="s">
        <v>19</v>
      </c>
      <c r="C23" s="86"/>
      <c r="D23" s="86" t="s">
        <v>1</v>
      </c>
      <c r="E23" s="86"/>
      <c r="F23" s="86" t="s">
        <v>807</v>
      </c>
      <c r="G23" s="86"/>
      <c r="H23" s="86"/>
      <c r="I23" s="86"/>
      <c r="J23" s="86"/>
    </row>
    <row r="24" spans="1:10">
      <c r="A24" s="83" t="s">
        <v>854</v>
      </c>
      <c r="B24" s="86" t="s">
        <v>855</v>
      </c>
      <c r="C24" s="86"/>
      <c r="D24" s="86" t="s">
        <v>1</v>
      </c>
      <c r="E24" s="86"/>
      <c r="F24" s="86" t="s">
        <v>807</v>
      </c>
      <c r="G24" s="86"/>
      <c r="H24" s="86" t="s">
        <v>960</v>
      </c>
      <c r="I24" s="86"/>
      <c r="J24" s="86"/>
    </row>
    <row r="25" spans="1:10">
      <c r="A25" s="83" t="s">
        <v>20</v>
      </c>
      <c r="B25" s="86" t="s">
        <v>751</v>
      </c>
      <c r="C25" s="86"/>
      <c r="D25" s="86" t="s">
        <v>1</v>
      </c>
      <c r="E25" s="86"/>
      <c r="F25" s="86" t="s">
        <v>807</v>
      </c>
      <c r="G25" s="86"/>
      <c r="H25" s="86"/>
      <c r="I25" s="86"/>
      <c r="J25" s="86"/>
    </row>
    <row r="26" spans="1:10">
      <c r="A26" s="83" t="s">
        <v>35</v>
      </c>
      <c r="B26" s="86" t="s">
        <v>15</v>
      </c>
      <c r="C26" s="86"/>
      <c r="D26" s="86" t="s">
        <v>1</v>
      </c>
      <c r="E26" s="86"/>
      <c r="F26" s="86" t="s">
        <v>807</v>
      </c>
      <c r="G26" s="86"/>
      <c r="H26" s="86"/>
      <c r="I26" s="86"/>
      <c r="J26" s="86"/>
    </row>
    <row r="27" spans="1:10">
      <c r="A27" s="83" t="s">
        <v>13</v>
      </c>
      <c r="B27" s="86" t="s">
        <v>745</v>
      </c>
      <c r="C27" s="86"/>
      <c r="D27" s="86" t="s">
        <v>1</v>
      </c>
      <c r="E27" s="86"/>
      <c r="F27" s="86" t="s">
        <v>807</v>
      </c>
      <c r="G27" s="86"/>
      <c r="H27" s="86"/>
      <c r="I27" s="86"/>
      <c r="J27" s="86"/>
    </row>
    <row r="28" spans="1:10">
      <c r="A28" s="83" t="s">
        <v>856</v>
      </c>
      <c r="B28" s="86" t="s">
        <v>857</v>
      </c>
      <c r="C28" s="86"/>
      <c r="D28" s="86" t="s">
        <v>1</v>
      </c>
      <c r="E28" s="86"/>
      <c r="F28" s="86" t="s">
        <v>807</v>
      </c>
      <c r="G28" s="86"/>
      <c r="H28" s="86" t="s">
        <v>960</v>
      </c>
      <c r="I28" s="86"/>
      <c r="J28" s="86"/>
    </row>
    <row r="29" spans="1:10">
      <c r="A29" s="83" t="s">
        <v>37</v>
      </c>
      <c r="B29" s="86" t="s">
        <v>36</v>
      </c>
      <c r="C29" s="86"/>
      <c r="D29" s="86" t="s">
        <v>1</v>
      </c>
      <c r="E29" s="86"/>
      <c r="F29" s="86" t="s">
        <v>807</v>
      </c>
      <c r="G29" s="86"/>
      <c r="H29" s="86"/>
      <c r="I29" s="86"/>
      <c r="J29" s="86"/>
    </row>
    <row r="30" spans="1:10">
      <c r="A30" s="83" t="s">
        <v>858</v>
      </c>
      <c r="B30" s="86" t="s">
        <v>859</v>
      </c>
      <c r="C30" s="86"/>
      <c r="D30" s="86" t="s">
        <v>1</v>
      </c>
      <c r="E30" s="86"/>
      <c r="F30" s="86" t="s">
        <v>807</v>
      </c>
      <c r="G30" s="86"/>
      <c r="H30" s="86" t="s">
        <v>960</v>
      </c>
      <c r="I30" s="86"/>
      <c r="J30" s="86"/>
    </row>
    <row r="31" spans="1:10">
      <c r="A31" s="83" t="s">
        <v>23</v>
      </c>
      <c r="B31" s="86" t="s">
        <v>761</v>
      </c>
      <c r="C31" s="86"/>
      <c r="D31" s="86" t="s">
        <v>1</v>
      </c>
      <c r="E31" s="86"/>
      <c r="F31" s="86" t="s">
        <v>807</v>
      </c>
      <c r="G31" s="86"/>
      <c r="H31" s="86"/>
      <c r="I31" s="86"/>
      <c r="J31" s="86"/>
    </row>
    <row r="32" spans="1:10">
      <c r="A32" s="83" t="s">
        <v>24</v>
      </c>
      <c r="B32" s="86" t="s">
        <v>25</v>
      </c>
      <c r="C32" s="86"/>
      <c r="D32" s="86" t="s">
        <v>1</v>
      </c>
      <c r="E32" s="86"/>
      <c r="F32" s="86" t="s">
        <v>807</v>
      </c>
      <c r="G32" s="86"/>
      <c r="H32" s="86"/>
      <c r="I32" s="86"/>
      <c r="J32" s="86"/>
    </row>
    <row r="33" spans="1:10">
      <c r="A33" s="83" t="s">
        <v>26</v>
      </c>
      <c r="B33" s="86" t="s">
        <v>762</v>
      </c>
      <c r="C33" s="86"/>
      <c r="D33" s="86" t="s">
        <v>1</v>
      </c>
      <c r="E33" s="86"/>
      <c r="F33" s="86" t="s">
        <v>807</v>
      </c>
      <c r="G33" s="86"/>
      <c r="H33" s="86"/>
      <c r="I33" s="86"/>
      <c r="J33" s="86"/>
    </row>
    <row r="34" spans="1:10">
      <c r="A34" s="83" t="s">
        <v>39</v>
      </c>
      <c r="B34" s="86" t="s">
        <v>763</v>
      </c>
      <c r="C34" s="86"/>
      <c r="D34" s="86" t="s">
        <v>1</v>
      </c>
      <c r="E34" s="86"/>
      <c r="F34" s="86" t="s">
        <v>807</v>
      </c>
      <c r="G34" s="86"/>
      <c r="H34" s="86"/>
      <c r="I34" s="86"/>
      <c r="J34" s="86"/>
    </row>
    <row r="35" spans="1:10">
      <c r="A35" s="83" t="s">
        <v>40</v>
      </c>
      <c r="B35" s="86" t="s">
        <v>41</v>
      </c>
      <c r="C35" s="86"/>
      <c r="D35" s="86" t="s">
        <v>1</v>
      </c>
      <c r="E35" s="86"/>
      <c r="F35" s="86" t="s">
        <v>807</v>
      </c>
      <c r="G35" s="86"/>
      <c r="H35" s="86"/>
      <c r="I35" s="86"/>
      <c r="J35" s="86"/>
    </row>
    <row r="36" spans="1:10">
      <c r="A36" s="84"/>
      <c r="B36" s="82"/>
      <c r="C36" s="82"/>
      <c r="D36" s="85"/>
      <c r="E36" s="84"/>
      <c r="F36" s="82"/>
    </row>
    <row r="37" spans="1:10" ht="14.25" customHeight="1" thickBot="1">
      <c r="A37" s="79" t="s">
        <v>27</v>
      </c>
      <c r="B37" s="80"/>
      <c r="C37" s="80"/>
      <c r="D37" s="81"/>
      <c r="E37" s="79"/>
      <c r="F37" s="80"/>
    </row>
    <row r="38" spans="1:10">
      <c r="A38" s="83" t="s">
        <v>28</v>
      </c>
      <c r="B38" s="87" t="s">
        <v>764</v>
      </c>
      <c r="C38" s="88"/>
      <c r="D38" s="637" t="s">
        <v>1</v>
      </c>
      <c r="E38" s="89"/>
      <c r="F38" s="638" t="s">
        <v>807</v>
      </c>
    </row>
    <row r="39" spans="1:10">
      <c r="A39" s="666" t="s">
        <v>946</v>
      </c>
      <c r="B39" s="87" t="s">
        <v>958</v>
      </c>
      <c r="C39" s="88"/>
      <c r="D39" s="637" t="s">
        <v>2</v>
      </c>
      <c r="E39" s="89"/>
      <c r="F39" s="638" t="s">
        <v>807</v>
      </c>
    </row>
    <row r="40" spans="1:10">
      <c r="A40" s="83" t="s">
        <v>860</v>
      </c>
      <c r="B40" s="86" t="s">
        <v>861</v>
      </c>
      <c r="C40" s="86"/>
      <c r="D40" s="86" t="s">
        <v>1</v>
      </c>
      <c r="E40" s="86"/>
      <c r="F40" s="86" t="s">
        <v>807</v>
      </c>
    </row>
    <row r="41" spans="1:10">
      <c r="A41" s="6"/>
      <c r="B41" s="5"/>
      <c r="C41" s="5"/>
    </row>
    <row r="42" spans="1:10" ht="15" thickBot="1">
      <c r="A42" s="79" t="s">
        <v>29</v>
      </c>
      <c r="B42" s="80"/>
      <c r="C42" s="80"/>
      <c r="D42" s="81"/>
      <c r="E42" s="79"/>
      <c r="F42" s="80"/>
    </row>
    <row r="43" spans="1:10">
      <c r="A43" s="83" t="s">
        <v>30</v>
      </c>
      <c r="B43" s="87" t="s">
        <v>765</v>
      </c>
      <c r="C43" s="88"/>
      <c r="D43" s="637" t="s">
        <v>1</v>
      </c>
      <c r="E43" s="89"/>
      <c r="F43" s="638" t="s">
        <v>808</v>
      </c>
    </row>
    <row r="44" spans="1:10">
      <c r="A44" s="83" t="s">
        <v>31</v>
      </c>
      <c r="B44" s="86" t="s">
        <v>32</v>
      </c>
      <c r="C44" s="86"/>
      <c r="D44" s="86" t="s">
        <v>2</v>
      </c>
      <c r="E44" s="86"/>
      <c r="F44" s="86" t="s">
        <v>808</v>
      </c>
    </row>
    <row r="45" spans="1:10">
      <c r="A45" s="83" t="s">
        <v>33</v>
      </c>
      <c r="B45" s="86" t="s">
        <v>34</v>
      </c>
      <c r="C45" s="86"/>
      <c r="D45" s="86" t="s">
        <v>1</v>
      </c>
      <c r="E45" s="86"/>
      <c r="F45" s="86" t="s">
        <v>807</v>
      </c>
    </row>
    <row r="46" spans="1:10">
      <c r="A46" s="6"/>
      <c r="B46" s="9"/>
      <c r="C46" s="9"/>
    </row>
    <row r="47" spans="1:10" ht="15" thickBot="1">
      <c r="A47" s="79" t="s">
        <v>988</v>
      </c>
      <c r="B47" s="80"/>
      <c r="C47" s="80"/>
      <c r="D47" s="81"/>
      <c r="E47" s="79"/>
      <c r="F47" s="80"/>
    </row>
    <row r="48" spans="1:10">
      <c r="A48" s="666" t="s">
        <v>989</v>
      </c>
      <c r="B48" s="87" t="s">
        <v>990</v>
      </c>
      <c r="C48" s="88"/>
      <c r="D48" s="637" t="s">
        <v>1</v>
      </c>
      <c r="E48" s="89"/>
      <c r="F48" s="638" t="s">
        <v>807</v>
      </c>
    </row>
  </sheetData>
  <mergeCells count="2">
    <mergeCell ref="A1:D2"/>
    <mergeCell ref="E1:F2"/>
  </mergeCells>
  <hyperlinks>
    <hyperlink ref="A5" location="'EU OV1'!A1" display="EU OV1" xr:uid="{00000000-0004-0000-0000-000003000000}"/>
    <hyperlink ref="A7" location="'EU CC1'!A1" display="EU CC1" xr:uid="{00000000-0004-0000-0000-000004000000}"/>
    <hyperlink ref="A11" location="'EU LR1'!A1" display="EU LR1" xr:uid="{00000000-0004-0000-0000-000005000000}"/>
    <hyperlink ref="A9" location="'EU CCyB1'!A1" display="CCyB1" xr:uid="{00000000-0004-0000-0000-000006000000}"/>
    <hyperlink ref="A10" location="'EU CCyB2'!A1" display="CCyB2" xr:uid="{00000000-0004-0000-0000-000007000000}"/>
    <hyperlink ref="A19" location="'EU CR1-A'!A1" display="EU CR1-A" xr:uid="{00000000-0004-0000-0000-00000D000000}"/>
    <hyperlink ref="A27" location="'EU CQ1'!A1" display="EU CQ1" xr:uid="{00000000-0004-0000-0000-00000F000000}"/>
    <hyperlink ref="A25" location="'EU CR3'!A1" display="EU CR3" xr:uid="{00000000-0004-0000-0000-000017000000}"/>
    <hyperlink ref="A17" location="'EU CR4'!A1" display="EU CR4" xr:uid="{00000000-0004-0000-0000-000018000000}"/>
    <hyperlink ref="A18" location="'EU CR5'!A1" display="EU CR5" xr:uid="{00000000-0004-0000-0000-000019000000}"/>
    <hyperlink ref="A31" location="'EU CCR1'!A1" display="EU CCR1" xr:uid="{00000000-0004-0000-0000-00001A000000}"/>
    <hyperlink ref="A32" location="'EU CCR2'!A1" display="EU CCR2" xr:uid="{00000000-0004-0000-0000-00001B000000}"/>
    <hyperlink ref="A33" location="'EU CCR3'!A1" display="EU CCR3" xr:uid="{00000000-0004-0000-0000-00001C000000}"/>
    <hyperlink ref="A43" location="'EU LIQ1'!A1" display="EU LIQ1" xr:uid="{00000000-0004-0000-0000-000020000000}"/>
    <hyperlink ref="A38" location="'EU MR1'!A1" display="EU MR1" xr:uid="{00000000-0004-0000-0000-000025000000}"/>
    <hyperlink ref="A6" location="'EU IFRS 9-FL'!A1" display="IFRS 9-FL" xr:uid="{66922E49-FB26-4402-8ED4-0A16D7DA627F}"/>
    <hyperlink ref="A14" location="'EU KM1'!A1" display="EU KM1" xr:uid="{4043F5B5-16B3-438B-B20D-AEA3D4D407C2}"/>
    <hyperlink ref="A8" location="'EU CC2'!A1" display="EU CC2" xr:uid="{DB2CF7D6-7EBF-4207-8E91-9014CF498D1E}"/>
    <hyperlink ref="A12" location="'EU LR2'!A1" display="EU LR2" xr:uid="{B8430E9B-E392-40D2-AFC9-C14AA3F31AFD}"/>
    <hyperlink ref="A13" location="'EU LR3'!A1" display="EU LR3" xr:uid="{1CA4EA53-DBBE-4490-8BB9-F4A038E71B65}"/>
    <hyperlink ref="A26" location="'EU CR1'!A1" display="EU CR1" xr:uid="{70F4017C-5A83-4D7F-99F8-E6389E02CDC5}"/>
    <hyperlink ref="A29" location="'EU CR2'!A1" display="EU CR2" xr:uid="{495A9C63-CBE5-4DD5-B486-563B2C89EDBF}"/>
    <hyperlink ref="A23" location="'EU CQ7'!A1" display="EU CQ7" xr:uid="{E7814D5E-A2CE-429C-9CB8-B0CF025151F5}"/>
    <hyperlink ref="A21" location="'EU CQ4'!A1" display="EU CQ4" xr:uid="{8A88EF0E-566B-44CB-865C-A4B5EAE4A5B4}"/>
    <hyperlink ref="A20" location="'EU CQ5'!A1" display="EU CQ5" xr:uid="{4990CCDF-04A3-49AE-A32E-30758ED8B267}"/>
    <hyperlink ref="A34" location="'EU CCR5'!A1" display="EU CCR5" xr:uid="{2DBA5428-C273-4673-B66D-6674386A6600}"/>
    <hyperlink ref="A35" location="'EU CCR6'!A1" display="EU CCR6" xr:uid="{7C487E9F-DC6B-4A15-8DD4-33D7F63FB0C8}"/>
    <hyperlink ref="A44" location="'EU LIQB'!A1" display="EU LIQB" xr:uid="{E138403A-7B74-446B-943C-D54DEAE1DA95}"/>
    <hyperlink ref="A45" location="'EU LIQ2'!A1" display="EU LIQ2" xr:uid="{852F58E9-CD3A-4409-9B1C-A5888B9FE2D9}"/>
    <hyperlink ref="A24" location="'EU CQ8'!A1" display="EU CQ8" xr:uid="{414E18CC-ED4F-4A94-B890-C7B227B780C0}"/>
    <hyperlink ref="A28" location="'EU CQ2'!A1" display="EU CQ2" xr:uid="{FD258E10-FBE3-4484-9A59-B51EEB940079}"/>
    <hyperlink ref="A30" location="'EU CR2a'!A1" display="EU CR2a" xr:uid="{EC20513E-47B8-4980-BAF3-26FAD200547D}"/>
    <hyperlink ref="A40" location="'EU IRRBB1'!A1" display="EU IRRBB1" xr:uid="{E3770019-99B5-44A9-AF96-3AD1AD88C438}"/>
    <hyperlink ref="A22" location="'EU CQ6'!A1" display="EU CQ6" xr:uid="{25B36828-0142-429E-80DF-7FE8386AA324}"/>
    <hyperlink ref="A39" location="'EU MRA'!A1" display="EU MRA" xr:uid="{3503C5A4-3E0B-4AEF-A342-AAB4304C5548}"/>
    <hyperlink ref="A48" location="'EU KM2'!A1" display="EU KM2" xr:uid="{371B59C5-91D0-4C83-B46B-F1E55BA2EF6A}"/>
  </hyperlinks>
  <pageMargins left="0.25" right="0.25" top="0.75" bottom="0.75"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0AF3A1-8C1B-46BD-BB64-52C03A202D50}">
  <sheetPr>
    <tabColor theme="8" tint="-0.249977111117893"/>
  </sheetPr>
  <dimension ref="A1:I16"/>
  <sheetViews>
    <sheetView showGridLines="0" workbookViewId="0"/>
  </sheetViews>
  <sheetFormatPr defaultColWidth="9.26953125" defaultRowHeight="12.5"/>
  <cols>
    <col min="1" max="1" width="5" style="10" customWidth="1"/>
    <col min="2" max="2" width="35.26953125" style="10" customWidth="1"/>
    <col min="3" max="4" width="18.453125" style="10" customWidth="1"/>
    <col min="5" max="5" width="4.1796875" style="10" customWidth="1"/>
    <col min="6" max="6" width="8.54296875" style="10" customWidth="1"/>
    <col min="7" max="16384" width="9.26953125" style="10"/>
  </cols>
  <sheetData>
    <row r="1" spans="1:9" ht="13">
      <c r="A1" s="14" t="s">
        <v>380</v>
      </c>
    </row>
    <row r="2" spans="1:9" s="329" customFormat="1" ht="15.75" customHeight="1">
      <c r="B2" s="328"/>
      <c r="C2" s="328"/>
    </row>
    <row r="3" spans="1:9" s="329" customFormat="1" ht="15.75" customHeight="1">
      <c r="C3" s="330" t="s">
        <v>45</v>
      </c>
      <c r="D3" s="330" t="s">
        <v>46</v>
      </c>
    </row>
    <row r="4" spans="1:9" s="329" customFormat="1" ht="15.75" customHeight="1">
      <c r="A4" s="315"/>
      <c r="B4" s="315"/>
      <c r="C4" s="745" t="s">
        <v>371</v>
      </c>
      <c r="D4" s="745"/>
      <c r="F4" s="90" t="s">
        <v>284</v>
      </c>
    </row>
    <row r="5" spans="1:9" s="337" customFormat="1" ht="15.75" customHeight="1">
      <c r="A5" s="410"/>
      <c r="B5" s="410"/>
      <c r="C5" s="746"/>
      <c r="D5" s="746"/>
    </row>
    <row r="6" spans="1:9" s="337" customFormat="1" ht="15.75" customHeight="1">
      <c r="A6" s="410"/>
      <c r="B6" s="410"/>
      <c r="C6" s="778" t="s">
        <v>372</v>
      </c>
      <c r="D6" s="778" t="s">
        <v>373</v>
      </c>
      <c r="F6" s="409"/>
    </row>
    <row r="7" spans="1:9" s="329" customFormat="1" ht="15.75" customHeight="1">
      <c r="A7" s="313" t="s">
        <v>942</v>
      </c>
      <c r="B7" s="313"/>
      <c r="C7" s="746"/>
      <c r="D7" s="746"/>
    </row>
    <row r="8" spans="1:9" s="337" customFormat="1" ht="15.75" customHeight="1">
      <c r="A8" s="335">
        <v>1</v>
      </c>
      <c r="B8" s="411" t="s">
        <v>374</v>
      </c>
      <c r="C8" s="619">
        <v>0</v>
      </c>
      <c r="D8" s="619">
        <v>0</v>
      </c>
    </row>
    <row r="9" spans="1:9" s="337" customFormat="1" ht="15.75" customHeight="1">
      <c r="A9" s="335">
        <v>2</v>
      </c>
      <c r="B9" s="411" t="s">
        <v>375</v>
      </c>
      <c r="C9" s="619">
        <v>77.100603000000007</v>
      </c>
      <c r="D9" s="619">
        <v>-15.700602999999999</v>
      </c>
      <c r="I9" s="338"/>
    </row>
    <row r="10" spans="1:9" s="337" customFormat="1" ht="15.75" customHeight="1">
      <c r="A10" s="412">
        <v>3</v>
      </c>
      <c r="B10" s="413" t="s">
        <v>376</v>
      </c>
      <c r="C10" s="338">
        <v>0</v>
      </c>
      <c r="D10" s="338">
        <v>0</v>
      </c>
    </row>
    <row r="11" spans="1:9" s="337" customFormat="1" ht="15.75" customHeight="1">
      <c r="A11" s="412">
        <v>4</v>
      </c>
      <c r="B11" s="413" t="s">
        <v>377</v>
      </c>
      <c r="C11" s="338">
        <v>77.100603000000007</v>
      </c>
      <c r="D11" s="338">
        <v>-15.700602999999999</v>
      </c>
    </row>
    <row r="12" spans="1:9" s="337" customFormat="1" ht="15.75" customHeight="1">
      <c r="A12" s="412">
        <v>5</v>
      </c>
      <c r="B12" s="413" t="s">
        <v>378</v>
      </c>
      <c r="C12" s="338">
        <v>0</v>
      </c>
      <c r="D12" s="338">
        <v>0</v>
      </c>
    </row>
    <row r="13" spans="1:9" s="337" customFormat="1" ht="15.75" customHeight="1">
      <c r="A13" s="412">
        <v>6</v>
      </c>
      <c r="B13" s="413" t="s">
        <v>379</v>
      </c>
      <c r="C13" s="338">
        <v>0</v>
      </c>
      <c r="D13" s="338">
        <v>0</v>
      </c>
      <c r="F13" s="619"/>
    </row>
    <row r="14" spans="1:9" s="337" customFormat="1" ht="15.75" customHeight="1">
      <c r="A14" s="412">
        <v>7</v>
      </c>
      <c r="B14" s="414" t="s">
        <v>381</v>
      </c>
      <c r="C14" s="338">
        <v>0</v>
      </c>
      <c r="D14" s="338">
        <v>0</v>
      </c>
    </row>
    <row r="15" spans="1:9" s="337" customFormat="1" ht="15.75" customHeight="1">
      <c r="A15" s="352">
        <v>8</v>
      </c>
      <c r="B15" s="416" t="s">
        <v>80</v>
      </c>
      <c r="C15" s="620">
        <v>77.100603000000007</v>
      </c>
      <c r="D15" s="383">
        <v>-15.700602999999999</v>
      </c>
    </row>
    <row r="16" spans="1:9">
      <c r="C16" s="417"/>
      <c r="D16" s="417"/>
    </row>
  </sheetData>
  <mergeCells count="3">
    <mergeCell ref="C4:D5"/>
    <mergeCell ref="C6:C7"/>
    <mergeCell ref="D6:D7"/>
  </mergeCells>
  <hyperlinks>
    <hyperlink ref="F4" location="Index!A1" display="Index" xr:uid="{D1B91644-7124-48D0-9C44-3A3389EFEB24}"/>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22A20-37BD-400A-B8FE-6C6BE9A80F78}">
  <sheetPr>
    <tabColor theme="8" tint="-0.249977111117893"/>
  </sheetPr>
  <dimension ref="A1:Z16"/>
  <sheetViews>
    <sheetView showGridLines="0" zoomScaleNormal="100" workbookViewId="0"/>
  </sheetViews>
  <sheetFormatPr defaultRowHeight="14.5"/>
  <cols>
    <col min="1" max="1" width="6.26953125" customWidth="1"/>
    <col min="2" max="2" width="52.81640625" customWidth="1"/>
    <col min="3" max="4" width="7.7265625" customWidth="1"/>
    <col min="5" max="5" width="11.81640625" customWidth="1"/>
    <col min="6" max="9" width="7.7265625" customWidth="1"/>
    <col min="10" max="10" width="8.453125" customWidth="1"/>
    <col min="11" max="12" width="7.7265625" customWidth="1"/>
    <col min="13" max="13" width="14" customWidth="1"/>
    <col min="14" max="16" width="7.7265625" customWidth="1"/>
    <col min="17" max="17" width="5.26953125" customWidth="1"/>
    <col min="18" max="19" width="7.7265625" customWidth="1"/>
    <col min="20" max="20" width="11.7265625" customWidth="1"/>
    <col min="21" max="23" width="7.7265625" customWidth="1"/>
    <col min="24" max="24" width="11.7265625" customWidth="1"/>
    <col min="25" max="25" width="5.453125" customWidth="1"/>
  </cols>
  <sheetData>
    <row r="1" spans="1:26">
      <c r="A1" s="14" t="s">
        <v>888</v>
      </c>
      <c r="B1" s="10"/>
      <c r="C1" s="10"/>
      <c r="D1" s="10"/>
      <c r="E1" s="10"/>
      <c r="F1" s="10"/>
      <c r="G1" s="10"/>
      <c r="H1" s="10"/>
      <c r="I1" s="10"/>
      <c r="J1" s="10"/>
      <c r="K1" s="10"/>
      <c r="L1" s="10"/>
      <c r="M1" s="10"/>
      <c r="N1" s="10"/>
      <c r="O1" s="10"/>
      <c r="P1" s="10"/>
      <c r="Q1" s="10"/>
      <c r="R1" s="10"/>
    </row>
    <row r="2" spans="1:26">
      <c r="A2" s="72" t="s">
        <v>873</v>
      </c>
      <c r="B2" s="14"/>
      <c r="C2" s="10"/>
      <c r="D2" s="10"/>
      <c r="E2" s="10"/>
      <c r="F2" s="10"/>
      <c r="G2" s="10"/>
      <c r="H2" s="10"/>
      <c r="I2" s="10"/>
      <c r="J2" s="10"/>
      <c r="K2" s="10"/>
      <c r="L2" s="10"/>
      <c r="M2" s="10"/>
      <c r="N2" s="10"/>
      <c r="O2" s="10"/>
      <c r="P2" s="10"/>
      <c r="Q2" s="10"/>
      <c r="R2" s="10"/>
    </row>
    <row r="3" spans="1:26">
      <c r="A3" s="10"/>
      <c r="B3" s="10"/>
      <c r="C3" s="10"/>
      <c r="D3" s="10"/>
      <c r="E3" s="10"/>
      <c r="F3" s="10"/>
      <c r="G3" s="10"/>
      <c r="H3" s="10"/>
      <c r="I3" s="10"/>
      <c r="J3" s="10"/>
      <c r="K3" s="10"/>
      <c r="L3" s="10"/>
      <c r="M3" s="10"/>
      <c r="N3" s="10"/>
      <c r="O3" s="10"/>
      <c r="P3" s="10"/>
      <c r="Q3" s="10"/>
      <c r="R3" s="10"/>
    </row>
    <row r="4" spans="1:26">
      <c r="A4" s="74"/>
      <c r="B4" s="74"/>
      <c r="C4" s="779" t="s">
        <v>45</v>
      </c>
      <c r="D4" s="779"/>
      <c r="E4" s="75" t="s">
        <v>46</v>
      </c>
      <c r="F4" s="779" t="s">
        <v>47</v>
      </c>
      <c r="G4" s="779"/>
      <c r="H4" s="779"/>
      <c r="I4" s="75" t="s">
        <v>85</v>
      </c>
      <c r="J4" s="779" t="s">
        <v>86</v>
      </c>
      <c r="K4" s="779"/>
      <c r="L4" s="779" t="s">
        <v>296</v>
      </c>
      <c r="M4" s="779"/>
      <c r="N4" s="779" t="s">
        <v>262</v>
      </c>
      <c r="O4" s="779"/>
      <c r="P4" s="779"/>
      <c r="Q4" s="76" t="s">
        <v>292</v>
      </c>
      <c r="R4" s="779" t="s">
        <v>299</v>
      </c>
      <c r="S4" s="779"/>
      <c r="T4" s="76" t="s">
        <v>300</v>
      </c>
      <c r="U4" s="779" t="s">
        <v>301</v>
      </c>
      <c r="V4" s="779"/>
      <c r="W4" s="779" t="s">
        <v>302</v>
      </c>
      <c r="X4" s="779"/>
    </row>
    <row r="5" spans="1:26" s="384" customFormat="1" ht="16.5" customHeight="1">
      <c r="A5" s="315"/>
      <c r="B5" s="315"/>
      <c r="C5" s="780" t="s">
        <v>889</v>
      </c>
      <c r="D5" s="781"/>
      <c r="E5" s="782"/>
      <c r="F5" s="425" t="s">
        <v>890</v>
      </c>
      <c r="G5" s="426"/>
      <c r="H5" s="427"/>
      <c r="I5" s="425"/>
      <c r="J5" s="425"/>
      <c r="K5" s="425"/>
      <c r="L5" s="425"/>
      <c r="M5" s="425"/>
      <c r="N5" s="425"/>
      <c r="O5" s="425"/>
      <c r="P5" s="425"/>
      <c r="Q5" s="425"/>
      <c r="R5" s="425"/>
      <c r="S5" s="425"/>
      <c r="T5" s="425"/>
      <c r="U5" s="425"/>
      <c r="V5" s="425"/>
      <c r="W5" s="425"/>
      <c r="X5" s="425"/>
      <c r="Y5" s="432"/>
      <c r="Z5" s="90" t="s">
        <v>284</v>
      </c>
    </row>
    <row r="6" spans="1:26" s="384" customFormat="1" ht="16.5" customHeight="1">
      <c r="A6" s="770" t="s">
        <v>942</v>
      </c>
      <c r="B6" s="770"/>
      <c r="C6" s="780"/>
      <c r="D6" s="781"/>
      <c r="E6" s="781"/>
      <c r="F6" s="780"/>
      <c r="G6" s="781"/>
      <c r="H6" s="781"/>
      <c r="I6" s="781"/>
      <c r="J6" s="783" t="s">
        <v>891</v>
      </c>
      <c r="K6" s="784"/>
      <c r="L6" s="784"/>
      <c r="M6" s="785"/>
      <c r="N6" s="783" t="s">
        <v>892</v>
      </c>
      <c r="O6" s="784"/>
      <c r="P6" s="784"/>
      <c r="Q6" s="785"/>
      <c r="R6" s="783" t="s">
        <v>893</v>
      </c>
      <c r="S6" s="784"/>
      <c r="T6" s="784"/>
      <c r="U6" s="783" t="s">
        <v>894</v>
      </c>
      <c r="V6" s="784"/>
      <c r="W6" s="784"/>
      <c r="X6" s="785"/>
      <c r="Y6" s="432"/>
    </row>
    <row r="7" spans="1:26" s="384" customFormat="1" ht="34.5">
      <c r="A7" s="770"/>
      <c r="B7" s="770"/>
      <c r="C7" s="786" t="s">
        <v>548</v>
      </c>
      <c r="D7" s="787"/>
      <c r="E7" s="429" t="s">
        <v>895</v>
      </c>
      <c r="F7" s="790" t="s">
        <v>372</v>
      </c>
      <c r="G7" s="778"/>
      <c r="H7" s="786" t="s">
        <v>895</v>
      </c>
      <c r="I7" s="788"/>
      <c r="J7" s="791" t="s">
        <v>372</v>
      </c>
      <c r="K7" s="746"/>
      <c r="L7" s="746"/>
      <c r="M7" s="431" t="s">
        <v>895</v>
      </c>
      <c r="N7" s="792" t="s">
        <v>372</v>
      </c>
      <c r="O7" s="793"/>
      <c r="P7" s="786" t="s">
        <v>895</v>
      </c>
      <c r="Q7" s="788"/>
      <c r="R7" s="786" t="s">
        <v>372</v>
      </c>
      <c r="S7" s="787"/>
      <c r="T7" s="429" t="s">
        <v>895</v>
      </c>
      <c r="U7" s="786" t="s">
        <v>372</v>
      </c>
      <c r="V7" s="788"/>
      <c r="W7" s="788"/>
      <c r="X7" s="433" t="s">
        <v>895</v>
      </c>
      <c r="Y7" s="432"/>
    </row>
    <row r="8" spans="1:26" s="422" customFormat="1" ht="15.75" customHeight="1">
      <c r="A8" s="386" t="s">
        <v>273</v>
      </c>
      <c r="B8" s="419" t="s">
        <v>896</v>
      </c>
      <c r="C8" s="789"/>
      <c r="D8" s="789"/>
      <c r="E8" s="428"/>
      <c r="F8" s="789"/>
      <c r="G8" s="789"/>
      <c r="H8" s="789"/>
      <c r="I8" s="789"/>
      <c r="J8" s="421"/>
      <c r="K8" s="421"/>
      <c r="L8" s="421"/>
      <c r="M8" s="430"/>
      <c r="N8" s="421"/>
      <c r="O8" s="430"/>
      <c r="P8" s="421"/>
      <c r="Q8" s="421"/>
      <c r="R8" s="421"/>
      <c r="S8" s="421"/>
      <c r="T8" s="430"/>
      <c r="U8" s="421"/>
      <c r="V8" s="421"/>
      <c r="W8" s="421"/>
      <c r="X8" s="430"/>
    </row>
    <row r="9" spans="1:26" s="422" customFormat="1" ht="23">
      <c r="A9" s="386" t="s">
        <v>274</v>
      </c>
      <c r="B9" s="419" t="s">
        <v>897</v>
      </c>
      <c r="C9" s="794"/>
      <c r="D9" s="794"/>
      <c r="E9" s="420"/>
      <c r="F9" s="794"/>
      <c r="G9" s="794"/>
      <c r="H9" s="794"/>
      <c r="I9" s="794"/>
      <c r="J9" s="794"/>
      <c r="K9" s="794"/>
      <c r="L9" s="794"/>
      <c r="M9" s="420"/>
      <c r="N9" s="794"/>
      <c r="O9" s="794"/>
      <c r="P9" s="794"/>
      <c r="Q9" s="794"/>
      <c r="R9" s="794"/>
      <c r="S9" s="794"/>
      <c r="T9" s="420"/>
      <c r="U9" s="794"/>
      <c r="V9" s="794"/>
      <c r="W9" s="794"/>
      <c r="X9" s="420"/>
    </row>
    <row r="10" spans="1:26" s="422" customFormat="1" ht="15.75" customHeight="1">
      <c r="A10" s="389" t="s">
        <v>275</v>
      </c>
      <c r="B10" s="423" t="s">
        <v>376</v>
      </c>
      <c r="C10" s="794"/>
      <c r="D10" s="794"/>
      <c r="E10" s="420"/>
      <c r="F10" s="794"/>
      <c r="G10" s="794"/>
      <c r="H10" s="794"/>
      <c r="I10" s="794"/>
      <c r="J10" s="794"/>
      <c r="K10" s="794"/>
      <c r="L10" s="794"/>
      <c r="M10" s="420"/>
      <c r="N10" s="794"/>
      <c r="O10" s="794"/>
      <c r="P10" s="794"/>
      <c r="Q10" s="794"/>
      <c r="R10" s="794"/>
      <c r="S10" s="794"/>
      <c r="T10" s="420"/>
      <c r="U10" s="794"/>
      <c r="V10" s="794"/>
      <c r="W10" s="794"/>
      <c r="X10" s="420"/>
    </row>
    <row r="11" spans="1:26" s="422" customFormat="1" ht="15.75" customHeight="1">
      <c r="A11" s="389" t="s">
        <v>276</v>
      </c>
      <c r="B11" s="423" t="s">
        <v>377</v>
      </c>
      <c r="C11" s="794"/>
      <c r="D11" s="794"/>
      <c r="E11" s="420"/>
      <c r="F11" s="794"/>
      <c r="G11" s="794"/>
      <c r="H11" s="794"/>
      <c r="I11" s="794"/>
      <c r="J11" s="794"/>
      <c r="K11" s="794"/>
      <c r="L11" s="794"/>
      <c r="M11" s="420"/>
      <c r="N11" s="794"/>
      <c r="O11" s="794"/>
      <c r="P11" s="794"/>
      <c r="Q11" s="794"/>
      <c r="R11" s="794"/>
      <c r="S11" s="794"/>
      <c r="T11" s="420"/>
      <c r="U11" s="794"/>
      <c r="V11" s="794"/>
      <c r="W11" s="794"/>
      <c r="X11" s="420"/>
    </row>
    <row r="12" spans="1:26" s="422" customFormat="1" ht="15.75" customHeight="1">
      <c r="A12" s="389" t="s">
        <v>277</v>
      </c>
      <c r="B12" s="423" t="s">
        <v>378</v>
      </c>
      <c r="C12" s="794"/>
      <c r="D12" s="794"/>
      <c r="E12" s="420"/>
      <c r="F12" s="794"/>
      <c r="G12" s="794"/>
      <c r="H12" s="794"/>
      <c r="I12" s="794"/>
      <c r="J12" s="794"/>
      <c r="K12" s="794"/>
      <c r="L12" s="794"/>
      <c r="M12" s="420"/>
      <c r="N12" s="794"/>
      <c r="O12" s="794"/>
      <c r="P12" s="794"/>
      <c r="Q12" s="794"/>
      <c r="R12" s="794"/>
      <c r="S12" s="794"/>
      <c r="T12" s="420"/>
      <c r="U12" s="794"/>
      <c r="V12" s="794"/>
      <c r="W12" s="794"/>
      <c r="X12" s="420"/>
    </row>
    <row r="13" spans="1:26" s="422" customFormat="1" ht="15.75" customHeight="1">
      <c r="A13" s="389" t="s">
        <v>278</v>
      </c>
      <c r="B13" s="423" t="s">
        <v>379</v>
      </c>
      <c r="C13" s="794"/>
      <c r="D13" s="794"/>
      <c r="E13" s="420"/>
      <c r="F13" s="794"/>
      <c r="G13" s="794"/>
      <c r="H13" s="794"/>
      <c r="I13" s="794"/>
      <c r="J13" s="794"/>
      <c r="K13" s="794"/>
      <c r="L13" s="794"/>
      <c r="M13" s="420"/>
      <c r="N13" s="794"/>
      <c r="O13" s="794"/>
      <c r="P13" s="794"/>
      <c r="Q13" s="794"/>
      <c r="R13" s="794"/>
      <c r="S13" s="794"/>
      <c r="T13" s="420"/>
      <c r="U13" s="794"/>
      <c r="V13" s="794"/>
      <c r="W13" s="794"/>
      <c r="X13" s="420"/>
    </row>
    <row r="14" spans="1:26" s="422" customFormat="1" ht="15.75" customHeight="1">
      <c r="A14" s="389" t="s">
        <v>279</v>
      </c>
      <c r="B14" s="436" t="s">
        <v>381</v>
      </c>
      <c r="C14" s="797"/>
      <c r="D14" s="797"/>
      <c r="E14" s="420"/>
      <c r="F14" s="794"/>
      <c r="G14" s="794"/>
      <c r="H14" s="794"/>
      <c r="I14" s="794"/>
      <c r="J14" s="794"/>
      <c r="K14" s="794"/>
      <c r="L14" s="794"/>
      <c r="M14" s="420"/>
      <c r="N14" s="794"/>
      <c r="O14" s="794"/>
      <c r="P14" s="794"/>
      <c r="Q14" s="794"/>
      <c r="R14" s="794"/>
      <c r="S14" s="794"/>
      <c r="T14" s="420"/>
      <c r="U14" s="794"/>
      <c r="V14" s="794"/>
      <c r="W14" s="794"/>
      <c r="X14" s="420"/>
    </row>
    <row r="15" spans="1:26" s="424" customFormat="1" ht="15.75" customHeight="1">
      <c r="A15" s="438" t="s">
        <v>280</v>
      </c>
      <c r="B15" s="437" t="s">
        <v>80</v>
      </c>
      <c r="C15" s="795"/>
      <c r="D15" s="795"/>
      <c r="E15" s="434"/>
      <c r="F15" s="795"/>
      <c r="G15" s="795"/>
      <c r="H15" s="795"/>
      <c r="I15" s="795"/>
      <c r="J15" s="795"/>
      <c r="K15" s="795"/>
      <c r="L15" s="795"/>
      <c r="M15" s="434"/>
      <c r="N15" s="796"/>
      <c r="O15" s="796"/>
      <c r="P15" s="795"/>
      <c r="Q15" s="795"/>
      <c r="R15" s="796"/>
      <c r="S15" s="796"/>
      <c r="T15" s="434"/>
      <c r="U15" s="796"/>
      <c r="V15" s="796"/>
      <c r="W15" s="796"/>
      <c r="X15" s="434"/>
    </row>
    <row r="16" spans="1:26">
      <c r="C16" s="435"/>
      <c r="D16" s="435"/>
      <c r="E16" s="435"/>
      <c r="F16" s="435"/>
      <c r="G16" s="435"/>
      <c r="H16" s="435"/>
      <c r="I16" s="435"/>
      <c r="J16" s="435"/>
      <c r="K16" s="435"/>
      <c r="L16" s="435"/>
      <c r="M16" s="435"/>
      <c r="N16" s="77"/>
      <c r="O16" s="77"/>
      <c r="P16" s="435"/>
      <c r="Q16" s="435"/>
      <c r="R16" s="77"/>
      <c r="S16" s="77"/>
      <c r="T16" s="435"/>
      <c r="U16" s="435"/>
      <c r="V16" s="77"/>
      <c r="W16" s="77"/>
      <c r="X16" s="435"/>
    </row>
  </sheetData>
  <mergeCells count="83">
    <mergeCell ref="R14:S14"/>
    <mergeCell ref="U14:W14"/>
    <mergeCell ref="C15:D15"/>
    <mergeCell ref="F15:G15"/>
    <mergeCell ref="H15:I15"/>
    <mergeCell ref="J15:L15"/>
    <mergeCell ref="N15:O15"/>
    <mergeCell ref="P15:Q15"/>
    <mergeCell ref="R15:S15"/>
    <mergeCell ref="U15:W15"/>
    <mergeCell ref="C14:D14"/>
    <mergeCell ref="F14:G14"/>
    <mergeCell ref="H14:I14"/>
    <mergeCell ref="J14:L14"/>
    <mergeCell ref="N14:O14"/>
    <mergeCell ref="P14:Q14"/>
    <mergeCell ref="P13:Q13"/>
    <mergeCell ref="R13:S13"/>
    <mergeCell ref="U13:W13"/>
    <mergeCell ref="C12:D12"/>
    <mergeCell ref="F12:G12"/>
    <mergeCell ref="H12:I12"/>
    <mergeCell ref="J12:L12"/>
    <mergeCell ref="N12:O12"/>
    <mergeCell ref="P12:Q12"/>
    <mergeCell ref="C13:D13"/>
    <mergeCell ref="F13:G13"/>
    <mergeCell ref="H13:I13"/>
    <mergeCell ref="J13:L13"/>
    <mergeCell ref="N13:O13"/>
    <mergeCell ref="P11:Q11"/>
    <mergeCell ref="R11:S11"/>
    <mergeCell ref="U11:W11"/>
    <mergeCell ref="R12:S12"/>
    <mergeCell ref="U12:W12"/>
    <mergeCell ref="C11:D11"/>
    <mergeCell ref="F11:G11"/>
    <mergeCell ref="H11:I11"/>
    <mergeCell ref="J11:L11"/>
    <mergeCell ref="N11:O11"/>
    <mergeCell ref="P9:Q9"/>
    <mergeCell ref="R9:S9"/>
    <mergeCell ref="U9:W9"/>
    <mergeCell ref="C10:D10"/>
    <mergeCell ref="F10:G10"/>
    <mergeCell ref="H10:I10"/>
    <mergeCell ref="J10:L10"/>
    <mergeCell ref="N10:O10"/>
    <mergeCell ref="P10:Q10"/>
    <mergeCell ref="R10:S10"/>
    <mergeCell ref="C9:D9"/>
    <mergeCell ref="F9:G9"/>
    <mergeCell ref="H9:I9"/>
    <mergeCell ref="J9:L9"/>
    <mergeCell ref="N9:O9"/>
    <mergeCell ref="U10:W10"/>
    <mergeCell ref="R7:S7"/>
    <mergeCell ref="U7:W7"/>
    <mergeCell ref="C8:D8"/>
    <mergeCell ref="F8:G8"/>
    <mergeCell ref="H8:I8"/>
    <mergeCell ref="C7:D7"/>
    <mergeCell ref="F7:G7"/>
    <mergeCell ref="H7:I7"/>
    <mergeCell ref="J7:L7"/>
    <mergeCell ref="N7:O7"/>
    <mergeCell ref="P7:Q7"/>
    <mergeCell ref="U4:V4"/>
    <mergeCell ref="W4:X4"/>
    <mergeCell ref="C5:E6"/>
    <mergeCell ref="A6:B7"/>
    <mergeCell ref="F6:G6"/>
    <mergeCell ref="H6:I6"/>
    <mergeCell ref="J6:M6"/>
    <mergeCell ref="N6:Q6"/>
    <mergeCell ref="R6:T6"/>
    <mergeCell ref="U6:X6"/>
    <mergeCell ref="C4:D4"/>
    <mergeCell ref="F4:H4"/>
    <mergeCell ref="J4:K4"/>
    <mergeCell ref="L4:M4"/>
    <mergeCell ref="N4:P4"/>
    <mergeCell ref="R4:S4"/>
  </mergeCells>
  <hyperlinks>
    <hyperlink ref="Z5" location="Index!A1" display="Index" xr:uid="{4DAFEFB4-3843-47C8-9097-4B0F85F755B6}"/>
  </hyperlinks>
  <pageMargins left="0.7" right="0.7" top="0.75" bottom="0.75" header="0.3" footer="0.3"/>
  <pageSetup paperSize="9" orientation="portrait" r:id="rId1"/>
  <ignoredErrors>
    <ignoredError sqref="A8:A15"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ECF32-FD9F-4C3B-84CD-AB4ED830384E}">
  <sheetPr>
    <tabColor theme="8" tint="-0.249977111117893"/>
  </sheetPr>
  <dimension ref="A1:I14"/>
  <sheetViews>
    <sheetView showGridLines="0" zoomScaleNormal="100" workbookViewId="0"/>
  </sheetViews>
  <sheetFormatPr defaultColWidth="9.26953125" defaultRowHeight="12.5"/>
  <cols>
    <col min="1" max="1" width="5" style="10" customWidth="1"/>
    <col min="2" max="2" width="30" style="10" customWidth="1"/>
    <col min="3" max="3" width="14.7265625" style="10" customWidth="1"/>
    <col min="4" max="4" width="13.7265625" style="10" customWidth="1"/>
    <col min="5" max="6" width="14.7265625" style="10" customWidth="1"/>
    <col min="7" max="7" width="13.54296875" style="10" customWidth="1"/>
    <col min="8" max="8" width="5.26953125" style="10" customWidth="1"/>
    <col min="9" max="9" width="8.54296875" style="10" customWidth="1"/>
    <col min="10" max="16384" width="9.26953125" style="10"/>
  </cols>
  <sheetData>
    <row r="1" spans="1:9" ht="13">
      <c r="A1" s="14" t="s">
        <v>384</v>
      </c>
    </row>
    <row r="2" spans="1:9" s="72" customFormat="1" ht="11.5"/>
    <row r="3" spans="1:9" s="72" customFormat="1" ht="11.5">
      <c r="C3" s="292" t="s">
        <v>45</v>
      </c>
      <c r="D3" s="292" t="s">
        <v>46</v>
      </c>
      <c r="E3" s="292" t="s">
        <v>47</v>
      </c>
      <c r="F3" s="292" t="s">
        <v>85</v>
      </c>
      <c r="G3" s="292" t="s">
        <v>86</v>
      </c>
    </row>
    <row r="4" spans="1:9" s="72" customFormat="1" ht="21" customHeight="1">
      <c r="A4" s="366"/>
      <c r="B4" s="366"/>
      <c r="C4" s="798" t="s">
        <v>385</v>
      </c>
      <c r="D4" s="800" t="s">
        <v>382</v>
      </c>
      <c r="E4" s="801"/>
      <c r="F4" s="801"/>
      <c r="G4" s="801"/>
      <c r="I4" s="90" t="s">
        <v>284</v>
      </c>
    </row>
    <row r="5" spans="1:9" s="72" customFormat="1" ht="30" customHeight="1">
      <c r="A5" s="760" t="s">
        <v>942</v>
      </c>
      <c r="B5" s="760"/>
      <c r="C5" s="798"/>
      <c r="D5" s="440"/>
      <c r="E5" s="443" t="s">
        <v>932</v>
      </c>
      <c r="F5" s="802" t="s">
        <v>933</v>
      </c>
      <c r="G5" s="802"/>
    </row>
    <row r="6" spans="1:9" s="72" customFormat="1" ht="11.5">
      <c r="A6" s="760"/>
      <c r="B6" s="760"/>
      <c r="C6" s="798"/>
      <c r="D6" s="440"/>
      <c r="E6" s="442"/>
      <c r="F6" s="442"/>
      <c r="G6" s="803" t="s">
        <v>934</v>
      </c>
      <c r="H6" s="369"/>
    </row>
    <row r="7" spans="1:9" s="72" customFormat="1" ht="11.5">
      <c r="A7" s="760"/>
      <c r="B7" s="760"/>
      <c r="C7" s="798"/>
      <c r="D7" s="441"/>
      <c r="E7" s="443"/>
      <c r="F7" s="439"/>
      <c r="G7" s="757"/>
      <c r="H7" s="369"/>
      <c r="I7" s="365"/>
    </row>
    <row r="8" spans="1:9" s="72" customFormat="1" ht="30" customHeight="1">
      <c r="A8" s="760"/>
      <c r="B8" s="760"/>
      <c r="C8" s="799"/>
      <c r="D8" s="440"/>
      <c r="E8" s="444"/>
      <c r="F8" s="444"/>
      <c r="G8" s="759"/>
      <c r="H8" s="369"/>
    </row>
    <row r="9" spans="1:9" s="55" customFormat="1" ht="15.75" customHeight="1">
      <c r="A9" s="180">
        <v>1</v>
      </c>
      <c r="B9" s="55" t="s">
        <v>329</v>
      </c>
      <c r="C9" s="377">
        <v>187133.46012852003</v>
      </c>
      <c r="D9" s="377">
        <v>1063226.0378399999</v>
      </c>
      <c r="E9" s="377">
        <v>1027983.508685</v>
      </c>
      <c r="F9" s="377">
        <v>35242.529154999997</v>
      </c>
      <c r="G9" s="377">
        <v>0</v>
      </c>
    </row>
    <row r="10" spans="1:9" s="55" customFormat="1" ht="15.75" customHeight="1">
      <c r="A10" s="191">
        <v>2</v>
      </c>
      <c r="B10" s="55" t="s">
        <v>337</v>
      </c>
      <c r="C10" s="711">
        <v>172833.92921251</v>
      </c>
      <c r="D10" s="711">
        <v>0</v>
      </c>
      <c r="E10" s="711">
        <v>0</v>
      </c>
      <c r="F10" s="711">
        <v>0</v>
      </c>
      <c r="G10" s="655"/>
    </row>
    <row r="11" spans="1:9" s="55" customFormat="1" ht="15.75" customHeight="1">
      <c r="A11" s="192">
        <v>3</v>
      </c>
      <c r="B11" s="220" t="s">
        <v>80</v>
      </c>
      <c r="C11" s="712">
        <f>SUM(C9:C10)</f>
        <v>359967.38934103004</v>
      </c>
      <c r="D11" s="712">
        <f t="shared" ref="D11:F11" si="0">SUM(D9:D10)</f>
        <v>1063226.0378399999</v>
      </c>
      <c r="E11" s="712">
        <f t="shared" si="0"/>
        <v>1027983.508685</v>
      </c>
      <c r="F11" s="712">
        <f t="shared" si="0"/>
        <v>35242.529154999997</v>
      </c>
      <c r="G11" s="418">
        <v>0</v>
      </c>
    </row>
    <row r="12" spans="1:9" s="375" customFormat="1" ht="15.75" customHeight="1">
      <c r="A12" s="445">
        <v>4</v>
      </c>
      <c r="B12" s="375" t="s">
        <v>387</v>
      </c>
      <c r="C12" s="713">
        <v>183.165616</v>
      </c>
      <c r="D12" s="713">
        <v>13814.748711</v>
      </c>
      <c r="E12" s="713">
        <v>13108.111272</v>
      </c>
      <c r="F12" s="713">
        <v>706.63743899999997</v>
      </c>
      <c r="G12" s="377">
        <v>0</v>
      </c>
    </row>
    <row r="13" spans="1:9" s="375" customFormat="1" ht="15.75" customHeight="1">
      <c r="A13" s="446" t="s">
        <v>383</v>
      </c>
      <c r="B13" s="380" t="s">
        <v>386</v>
      </c>
      <c r="C13" s="714">
        <v>110.64536</v>
      </c>
      <c r="D13" s="714">
        <v>13814.748711</v>
      </c>
      <c r="E13" s="656"/>
      <c r="F13" s="655"/>
      <c r="G13" s="655"/>
    </row>
    <row r="14" spans="1:9">
      <c r="F14" s="417"/>
      <c r="G14" s="417"/>
    </row>
  </sheetData>
  <mergeCells count="5">
    <mergeCell ref="C4:C8"/>
    <mergeCell ref="D4:G4"/>
    <mergeCell ref="A5:B8"/>
    <mergeCell ref="F5:G5"/>
    <mergeCell ref="G6:G8"/>
  </mergeCells>
  <hyperlinks>
    <hyperlink ref="I4" location="Index!A1" display="Index" xr:uid="{2854853B-1EFC-4CAD-895E-653CC9B1AB18}"/>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0CB3D-79EC-4502-98F4-83CED827373C}">
  <sheetPr>
    <tabColor theme="8" tint="-0.249977111117893"/>
  </sheetPr>
  <dimension ref="A1:S53"/>
  <sheetViews>
    <sheetView showGridLines="0" zoomScaleNormal="100" workbookViewId="0"/>
  </sheetViews>
  <sheetFormatPr defaultColWidth="9.26953125" defaultRowHeight="12.5"/>
  <cols>
    <col min="1" max="1" width="5" style="10" customWidth="1"/>
    <col min="2" max="2" width="27.54296875" style="10" customWidth="1"/>
    <col min="3" max="14" width="10" style="10" customWidth="1"/>
    <col min="15" max="15" width="10.7265625" style="10" customWidth="1"/>
    <col min="16" max="17" width="10" style="10" customWidth="1"/>
    <col min="18" max="18" width="5.54296875" style="10" customWidth="1"/>
    <col min="19" max="19" width="6.453125" style="10" customWidth="1"/>
    <col min="20" max="16384" width="9.26953125" style="10"/>
  </cols>
  <sheetData>
    <row r="1" spans="1:19" ht="15" customHeight="1">
      <c r="A1" s="14" t="s">
        <v>340</v>
      </c>
    </row>
    <row r="2" spans="1:19" s="329" customFormat="1" ht="15" customHeight="1">
      <c r="B2" s="328"/>
      <c r="C2" s="328"/>
    </row>
    <row r="3" spans="1:19" s="329" customFormat="1" ht="15" customHeight="1">
      <c r="C3" s="330" t="s">
        <v>45</v>
      </c>
      <c r="D3" s="330" t="s">
        <v>46</v>
      </c>
      <c r="E3" s="330" t="s">
        <v>47</v>
      </c>
      <c r="F3" s="330" t="s">
        <v>85</v>
      </c>
      <c r="G3" s="330" t="s">
        <v>86</v>
      </c>
      <c r="H3" s="330" t="s">
        <v>296</v>
      </c>
      <c r="I3" s="330" t="s">
        <v>262</v>
      </c>
      <c r="J3" s="330" t="s">
        <v>292</v>
      </c>
      <c r="K3" s="330" t="s">
        <v>299</v>
      </c>
      <c r="L3" s="330" t="s">
        <v>300</v>
      </c>
      <c r="M3" s="330" t="s">
        <v>301</v>
      </c>
      <c r="N3" s="330" t="s">
        <v>302</v>
      </c>
      <c r="O3" s="330" t="s">
        <v>304</v>
      </c>
      <c r="P3" s="330" t="s">
        <v>311</v>
      </c>
      <c r="Q3" s="330" t="s">
        <v>312</v>
      </c>
    </row>
    <row r="4" spans="1:19" s="337" customFormat="1" ht="15" customHeight="1">
      <c r="A4" s="410"/>
      <c r="B4" s="410"/>
      <c r="C4" s="804" t="s">
        <v>313</v>
      </c>
      <c r="D4" s="745"/>
      <c r="E4" s="745"/>
      <c r="F4" s="745"/>
      <c r="G4" s="745"/>
      <c r="H4" s="805"/>
      <c r="I4" s="804" t="s">
        <v>314</v>
      </c>
      <c r="J4" s="745"/>
      <c r="K4" s="745"/>
      <c r="L4" s="745"/>
      <c r="M4" s="745"/>
      <c r="N4" s="805"/>
      <c r="O4" s="454"/>
      <c r="P4" s="807" t="s">
        <v>315</v>
      </c>
      <c r="Q4" s="808"/>
      <c r="S4" s="90" t="s">
        <v>284</v>
      </c>
    </row>
    <row r="5" spans="1:19" s="337" customFormat="1" ht="15" customHeight="1">
      <c r="A5" s="410"/>
      <c r="B5" s="410"/>
      <c r="C5" s="804"/>
      <c r="D5" s="745"/>
      <c r="E5" s="745"/>
      <c r="F5" s="745"/>
      <c r="G5" s="745"/>
      <c r="H5" s="805"/>
      <c r="I5" s="804"/>
      <c r="J5" s="745"/>
      <c r="K5" s="745"/>
      <c r="L5" s="745"/>
      <c r="M5" s="745"/>
      <c r="N5" s="805"/>
      <c r="O5" s="425"/>
      <c r="P5" s="804"/>
      <c r="Q5" s="745"/>
      <c r="S5" s="409"/>
    </row>
    <row r="6" spans="1:19" s="337" customFormat="1" ht="15" customHeight="1">
      <c r="A6" s="410"/>
      <c r="B6" s="410"/>
      <c r="C6" s="791"/>
      <c r="D6" s="746"/>
      <c r="E6" s="746"/>
      <c r="F6" s="746"/>
      <c r="G6" s="746"/>
      <c r="H6" s="806"/>
      <c r="I6" s="791"/>
      <c r="J6" s="746"/>
      <c r="K6" s="746"/>
      <c r="L6" s="746"/>
      <c r="M6" s="746"/>
      <c r="N6" s="806"/>
      <c r="O6" s="425"/>
      <c r="P6" s="791"/>
      <c r="Q6" s="746"/>
    </row>
    <row r="7" spans="1:19" s="337" customFormat="1" ht="21" customHeight="1">
      <c r="A7" s="410"/>
      <c r="B7" s="410"/>
      <c r="C7" s="809" t="s">
        <v>316</v>
      </c>
      <c r="D7" s="810"/>
      <c r="E7" s="811"/>
      <c r="F7" s="809" t="s">
        <v>317</v>
      </c>
      <c r="G7" s="810"/>
      <c r="H7" s="811"/>
      <c r="I7" s="812" t="s">
        <v>318</v>
      </c>
      <c r="J7" s="813"/>
      <c r="K7" s="814"/>
      <c r="L7" s="812" t="s">
        <v>319</v>
      </c>
      <c r="M7" s="813"/>
      <c r="N7" s="816"/>
      <c r="O7" s="817" t="s">
        <v>320</v>
      </c>
      <c r="P7" s="804" t="s">
        <v>321</v>
      </c>
      <c r="Q7" s="790" t="s">
        <v>322</v>
      </c>
    </row>
    <row r="8" spans="1:19" s="329" customFormat="1" ht="15" customHeight="1">
      <c r="A8" s="314"/>
      <c r="B8" s="314"/>
      <c r="C8" s="809"/>
      <c r="D8" s="810"/>
      <c r="E8" s="811"/>
      <c r="F8" s="809"/>
      <c r="G8" s="810"/>
      <c r="H8" s="811"/>
      <c r="I8" s="809"/>
      <c r="J8" s="810"/>
      <c r="K8" s="815"/>
      <c r="L8" s="809"/>
      <c r="M8" s="810"/>
      <c r="N8" s="811"/>
      <c r="O8" s="817"/>
      <c r="P8" s="804"/>
      <c r="Q8" s="804"/>
    </row>
    <row r="9" spans="1:19" s="329" customFormat="1" ht="15" customHeight="1">
      <c r="A9" s="314"/>
      <c r="B9" s="314"/>
      <c r="C9" s="809"/>
      <c r="D9" s="810"/>
      <c r="E9" s="811"/>
      <c r="F9" s="809"/>
      <c r="G9" s="810"/>
      <c r="H9" s="811"/>
      <c r="I9" s="809"/>
      <c r="J9" s="810"/>
      <c r="K9" s="815"/>
      <c r="L9" s="809"/>
      <c r="M9" s="810"/>
      <c r="N9" s="811"/>
      <c r="O9" s="817"/>
      <c r="P9" s="804"/>
      <c r="Q9" s="804"/>
    </row>
    <row r="10" spans="1:19" s="329" customFormat="1" ht="15" customHeight="1">
      <c r="A10" s="314"/>
      <c r="B10" s="314"/>
      <c r="C10" s="809"/>
      <c r="D10" s="810"/>
      <c r="E10" s="811"/>
      <c r="F10" s="809"/>
      <c r="G10" s="810"/>
      <c r="H10" s="811"/>
      <c r="I10" s="809"/>
      <c r="J10" s="810"/>
      <c r="K10" s="815"/>
      <c r="L10" s="809"/>
      <c r="M10" s="810"/>
      <c r="N10" s="811"/>
      <c r="O10" s="455"/>
      <c r="P10" s="455"/>
      <c r="Q10" s="455"/>
    </row>
    <row r="11" spans="1:19" s="329" customFormat="1" ht="15" customHeight="1">
      <c r="A11" s="314"/>
      <c r="B11" s="314"/>
      <c r="C11" s="809"/>
      <c r="D11" s="810"/>
      <c r="E11" s="811"/>
      <c r="F11" s="809"/>
      <c r="G11" s="810"/>
      <c r="H11" s="811"/>
      <c r="I11" s="809"/>
      <c r="J11" s="810"/>
      <c r="K11" s="815"/>
      <c r="L11" s="809"/>
      <c r="M11" s="810"/>
      <c r="N11" s="811"/>
      <c r="O11" s="455"/>
      <c r="P11" s="455"/>
      <c r="Q11" s="455"/>
    </row>
    <row r="12" spans="1:19" s="329" customFormat="1" ht="15" customHeight="1">
      <c r="A12" s="314"/>
      <c r="B12" s="314"/>
      <c r="C12" s="809"/>
      <c r="D12" s="810"/>
      <c r="E12" s="811"/>
      <c r="F12" s="809"/>
      <c r="G12" s="810"/>
      <c r="H12" s="811"/>
      <c r="I12" s="809"/>
      <c r="J12" s="810"/>
      <c r="K12" s="815"/>
      <c r="L12" s="809"/>
      <c r="M12" s="810"/>
      <c r="N12" s="811"/>
      <c r="O12" s="456"/>
      <c r="P12" s="425"/>
      <c r="Q12" s="455"/>
    </row>
    <row r="13" spans="1:19" s="329" customFormat="1" ht="15" customHeight="1">
      <c r="A13" s="314"/>
      <c r="B13" s="314"/>
      <c r="C13" s="809"/>
      <c r="D13" s="810"/>
      <c r="E13" s="811"/>
      <c r="F13" s="809"/>
      <c r="G13" s="810"/>
      <c r="H13" s="811"/>
      <c r="I13" s="809"/>
      <c r="J13" s="810"/>
      <c r="K13" s="815"/>
      <c r="L13" s="809"/>
      <c r="M13" s="810"/>
      <c r="N13" s="811"/>
      <c r="O13" s="455"/>
      <c r="P13" s="455"/>
      <c r="Q13" s="455"/>
    </row>
    <row r="14" spans="1:19" s="329" customFormat="1" ht="15" customHeight="1">
      <c r="A14" s="314"/>
      <c r="B14" s="447"/>
      <c r="C14" s="314"/>
      <c r="D14" s="818" t="s">
        <v>323</v>
      </c>
      <c r="E14" s="775" t="s">
        <v>324</v>
      </c>
      <c r="F14" s="401"/>
      <c r="G14" s="775" t="s">
        <v>325</v>
      </c>
      <c r="H14" s="818" t="s">
        <v>326</v>
      </c>
      <c r="I14" s="341"/>
      <c r="J14" s="818" t="s">
        <v>327</v>
      </c>
      <c r="K14" s="775" t="s">
        <v>328</v>
      </c>
      <c r="L14" s="452"/>
      <c r="M14" s="818" t="s">
        <v>325</v>
      </c>
      <c r="N14" s="775" t="s">
        <v>326</v>
      </c>
      <c r="O14" s="455"/>
      <c r="P14" s="455"/>
      <c r="Q14" s="455"/>
    </row>
    <row r="15" spans="1:19" s="329" customFormat="1" ht="15" customHeight="1">
      <c r="A15" s="314"/>
      <c r="B15" s="314"/>
      <c r="C15" s="451"/>
      <c r="D15" s="819"/>
      <c r="E15" s="776"/>
      <c r="F15" s="401"/>
      <c r="G15" s="776"/>
      <c r="H15" s="819"/>
      <c r="I15" s="341"/>
      <c r="J15" s="819"/>
      <c r="K15" s="776"/>
      <c r="L15" s="452"/>
      <c r="M15" s="819"/>
      <c r="N15" s="776"/>
      <c r="O15" s="455"/>
      <c r="P15" s="456"/>
      <c r="Q15" s="455"/>
    </row>
    <row r="16" spans="1:19" s="329" customFormat="1" ht="15" customHeight="1">
      <c r="A16" s="314"/>
      <c r="B16" s="314"/>
      <c r="C16" s="449"/>
      <c r="D16" s="819"/>
      <c r="E16" s="776"/>
      <c r="F16" s="401"/>
      <c r="G16" s="776"/>
      <c r="H16" s="819"/>
      <c r="I16" s="341"/>
      <c r="J16" s="819"/>
      <c r="K16" s="776"/>
      <c r="L16" s="452"/>
      <c r="M16" s="819"/>
      <c r="N16" s="776"/>
      <c r="O16" s="456"/>
      <c r="P16" s="425"/>
      <c r="Q16" s="455"/>
    </row>
    <row r="17" spans="1:19" s="329" customFormat="1" ht="15" customHeight="1">
      <c r="A17" s="313" t="s">
        <v>942</v>
      </c>
      <c r="B17" s="448"/>
      <c r="C17" s="450"/>
      <c r="D17" s="820"/>
      <c r="E17" s="777"/>
      <c r="F17" s="401"/>
      <c r="G17" s="776"/>
      <c r="H17" s="820"/>
      <c r="I17" s="398"/>
      <c r="J17" s="820"/>
      <c r="K17" s="777"/>
      <c r="L17" s="453"/>
      <c r="M17" s="820"/>
      <c r="N17" s="777"/>
      <c r="O17" s="455"/>
      <c r="P17" s="457"/>
      <c r="Q17" s="457"/>
    </row>
    <row r="18" spans="1:19" s="337" customFormat="1" ht="15.75" customHeight="1">
      <c r="A18" s="335">
        <v>1</v>
      </c>
      <c r="B18" s="411" t="s">
        <v>329</v>
      </c>
      <c r="C18" s="715">
        <v>1124886.2302290001</v>
      </c>
      <c r="D18" s="715">
        <v>1052979.288737</v>
      </c>
      <c r="E18" s="715">
        <v>71906.941491000005</v>
      </c>
      <c r="F18" s="715">
        <v>17617.007926999999</v>
      </c>
      <c r="G18" s="715">
        <v>84.714169999999996</v>
      </c>
      <c r="H18" s="715">
        <v>17532.293755999999</v>
      </c>
      <c r="I18" s="715">
        <v>-3999.207163</v>
      </c>
      <c r="J18" s="715">
        <v>-2378.9076089999999</v>
      </c>
      <c r="K18" s="715">
        <v>-1620.2995550000001</v>
      </c>
      <c r="L18" s="715">
        <v>-3619.0936000000002</v>
      </c>
      <c r="M18" s="715">
        <v>-12.193915000000001</v>
      </c>
      <c r="N18" s="715">
        <v>-3606.8996849999999</v>
      </c>
      <c r="O18" s="715">
        <v>0</v>
      </c>
      <c r="P18" s="715">
        <v>1049411.2891299999</v>
      </c>
      <c r="Q18" s="715">
        <v>13814.748711</v>
      </c>
      <c r="S18" s="338"/>
    </row>
    <row r="19" spans="1:19" s="337" customFormat="1" ht="15.75" customHeight="1">
      <c r="A19" s="412">
        <v>2</v>
      </c>
      <c r="B19" s="413" t="s">
        <v>330</v>
      </c>
      <c r="C19" s="716">
        <v>0</v>
      </c>
      <c r="D19" s="716">
        <v>0</v>
      </c>
      <c r="E19" s="716">
        <v>0</v>
      </c>
      <c r="F19" s="716">
        <v>0</v>
      </c>
      <c r="G19" s="716">
        <v>0</v>
      </c>
      <c r="H19" s="716">
        <v>0</v>
      </c>
      <c r="I19" s="716">
        <v>0</v>
      </c>
      <c r="J19" s="716">
        <v>0</v>
      </c>
      <c r="K19" s="716">
        <v>0</v>
      </c>
      <c r="L19" s="716">
        <v>0</v>
      </c>
      <c r="M19" s="716">
        <v>0</v>
      </c>
      <c r="N19" s="716">
        <v>0</v>
      </c>
      <c r="O19" s="716">
        <v>0</v>
      </c>
      <c r="P19" s="716">
        <v>0</v>
      </c>
      <c r="Q19" s="716">
        <v>0</v>
      </c>
    </row>
    <row r="20" spans="1:19" s="337" customFormat="1" ht="15.75" customHeight="1">
      <c r="A20" s="412">
        <v>3</v>
      </c>
      <c r="B20" s="413" t="s">
        <v>331</v>
      </c>
      <c r="C20" s="716">
        <v>8957.3740180000004</v>
      </c>
      <c r="D20" s="716">
        <v>8942.2484600000007</v>
      </c>
      <c r="E20" s="716">
        <v>15.125558</v>
      </c>
      <c r="F20" s="716">
        <v>0</v>
      </c>
      <c r="G20" s="716">
        <v>0</v>
      </c>
      <c r="H20" s="716">
        <v>0</v>
      </c>
      <c r="I20" s="716">
        <v>-27.777757000000001</v>
      </c>
      <c r="J20" s="716">
        <v>-27.777757000000001</v>
      </c>
      <c r="K20" s="716">
        <v>-9.9999999999999995E-7</v>
      </c>
      <c r="L20" s="716">
        <v>0</v>
      </c>
      <c r="M20" s="716">
        <v>0</v>
      </c>
      <c r="N20" s="716">
        <v>0</v>
      </c>
      <c r="O20" s="716">
        <v>0</v>
      </c>
      <c r="P20" s="716">
        <v>4386.8195850000002</v>
      </c>
      <c r="Q20" s="716">
        <v>0</v>
      </c>
    </row>
    <row r="21" spans="1:19" s="337" customFormat="1" ht="15.75" customHeight="1">
      <c r="A21" s="412">
        <v>4</v>
      </c>
      <c r="B21" s="413" t="s">
        <v>332</v>
      </c>
      <c r="C21" s="716">
        <v>263.74009100000001</v>
      </c>
      <c r="D21" s="716">
        <v>263.739914</v>
      </c>
      <c r="E21" s="716">
        <v>1.7699999999999999E-4</v>
      </c>
      <c r="F21" s="716">
        <v>0</v>
      </c>
      <c r="G21" s="716">
        <v>0</v>
      </c>
      <c r="H21" s="716">
        <v>0</v>
      </c>
      <c r="I21" s="716">
        <v>-3.3100000000000002E-4</v>
      </c>
      <c r="J21" s="716">
        <v>-3.2899999999999997E-4</v>
      </c>
      <c r="K21" s="716">
        <v>-1.9999999999999999E-6</v>
      </c>
      <c r="L21" s="716">
        <v>0</v>
      </c>
      <c r="M21" s="716">
        <v>0</v>
      </c>
      <c r="N21" s="716">
        <v>0</v>
      </c>
      <c r="O21" s="716">
        <v>0</v>
      </c>
      <c r="P21" s="716">
        <v>0</v>
      </c>
      <c r="Q21" s="716">
        <v>0</v>
      </c>
    </row>
    <row r="22" spans="1:19" s="337" customFormat="1" ht="15.75" customHeight="1">
      <c r="A22" s="412">
        <v>5</v>
      </c>
      <c r="B22" s="413" t="s">
        <v>333</v>
      </c>
      <c r="C22" s="716">
        <v>43582.979595999997</v>
      </c>
      <c r="D22" s="716">
        <v>31451.711493999999</v>
      </c>
      <c r="E22" s="716">
        <v>12131.268102</v>
      </c>
      <c r="F22" s="716">
        <v>129.878049</v>
      </c>
      <c r="G22" s="716">
        <v>0</v>
      </c>
      <c r="H22" s="716">
        <v>129.878049</v>
      </c>
      <c r="I22" s="716">
        <v>-412.23903999999999</v>
      </c>
      <c r="J22" s="716">
        <v>-201.32800700000001</v>
      </c>
      <c r="K22" s="716">
        <v>-210.911033</v>
      </c>
      <c r="L22" s="716">
        <v>-5.1736870000000001</v>
      </c>
      <c r="M22" s="716">
        <v>0</v>
      </c>
      <c r="N22" s="716">
        <v>-5.1736870000000001</v>
      </c>
      <c r="O22" s="716">
        <v>0</v>
      </c>
      <c r="P22" s="716">
        <v>39748.889080000001</v>
      </c>
      <c r="Q22" s="716">
        <v>124.704362</v>
      </c>
    </row>
    <row r="23" spans="1:19" s="337" customFormat="1" ht="15.75" customHeight="1">
      <c r="A23" s="412">
        <v>6</v>
      </c>
      <c r="B23" s="413" t="s">
        <v>334</v>
      </c>
      <c r="C23" s="716">
        <v>484698.07082099997</v>
      </c>
      <c r="D23" s="716">
        <v>447926.58300300001</v>
      </c>
      <c r="E23" s="716">
        <v>36771.487818000001</v>
      </c>
      <c r="F23" s="716">
        <v>10068.384523000001</v>
      </c>
      <c r="G23" s="716">
        <v>30.724163000000001</v>
      </c>
      <c r="H23" s="716">
        <v>10037.66036</v>
      </c>
      <c r="I23" s="716">
        <v>-2577.6101749999998</v>
      </c>
      <c r="J23" s="716">
        <v>-1636.355337</v>
      </c>
      <c r="K23" s="716">
        <v>-941.25483899999995</v>
      </c>
      <c r="L23" s="716">
        <v>-2363.7657909999998</v>
      </c>
      <c r="M23" s="716">
        <v>-8.2218579999999992</v>
      </c>
      <c r="N23" s="716">
        <v>-2355.5439329999999</v>
      </c>
      <c r="O23" s="716">
        <v>0</v>
      </c>
      <c r="P23" s="716">
        <v>434350.92039400002</v>
      </c>
      <c r="Q23" s="716">
        <v>7521.4531159999997</v>
      </c>
    </row>
    <row r="24" spans="1:19" s="337" customFormat="1" ht="15.75" customHeight="1">
      <c r="A24" s="412">
        <v>7</v>
      </c>
      <c r="B24" s="413" t="s">
        <v>335</v>
      </c>
      <c r="C24" s="716">
        <v>211202.56219500001</v>
      </c>
      <c r="D24" s="716">
        <v>192269.59332399999</v>
      </c>
      <c r="E24" s="716">
        <v>18932.968871000001</v>
      </c>
      <c r="F24" s="716">
        <v>10024.813910000001</v>
      </c>
      <c r="G24" s="716">
        <v>30.685500999999999</v>
      </c>
      <c r="H24" s="716">
        <v>9994.1284090000008</v>
      </c>
      <c r="I24" s="716">
        <v>-1280.397811</v>
      </c>
      <c r="J24" s="716">
        <v>-927.87260500000002</v>
      </c>
      <c r="K24" s="716">
        <v>-352.52520600000003</v>
      </c>
      <c r="L24" s="716">
        <v>-2340.403718</v>
      </c>
      <c r="M24" s="716">
        <v>-8.2199279999999995</v>
      </c>
      <c r="N24" s="716">
        <v>-2332.1837890000002</v>
      </c>
      <c r="O24" s="716">
        <v>0</v>
      </c>
      <c r="P24" s="716">
        <v>206041.22421700001</v>
      </c>
      <c r="Q24" s="716">
        <v>7519.5544749999999</v>
      </c>
    </row>
    <row r="25" spans="1:19" s="337" customFormat="1" ht="15.75" customHeight="1">
      <c r="A25" s="412">
        <v>8</v>
      </c>
      <c r="B25" s="413" t="s">
        <v>336</v>
      </c>
      <c r="C25" s="716">
        <v>587384.06570299994</v>
      </c>
      <c r="D25" s="716">
        <v>564395.00586599996</v>
      </c>
      <c r="E25" s="716">
        <v>22989.059836</v>
      </c>
      <c r="F25" s="716">
        <v>7418.745355</v>
      </c>
      <c r="G25" s="716">
        <v>53.990006999999999</v>
      </c>
      <c r="H25" s="716">
        <v>7364.7553470000003</v>
      </c>
      <c r="I25" s="716">
        <v>-981.57986000000005</v>
      </c>
      <c r="J25" s="716">
        <v>-513.44617900000003</v>
      </c>
      <c r="K25" s="716">
        <v>-468.13368000000003</v>
      </c>
      <c r="L25" s="716">
        <v>-1250.1541219999999</v>
      </c>
      <c r="M25" s="716">
        <v>-3.9720569999999999</v>
      </c>
      <c r="N25" s="716">
        <v>-1246.182065</v>
      </c>
      <c r="O25" s="716">
        <v>0</v>
      </c>
      <c r="P25" s="716">
        <v>570924.66007099999</v>
      </c>
      <c r="Q25" s="716">
        <v>6168.5912330000001</v>
      </c>
    </row>
    <row r="26" spans="1:19" s="337" customFormat="1" ht="15.75" customHeight="1">
      <c r="A26" s="335">
        <v>9</v>
      </c>
      <c r="B26" s="411" t="s">
        <v>337</v>
      </c>
      <c r="C26" s="717">
        <v>172839.39777149929</v>
      </c>
      <c r="D26" s="717">
        <v>153244.8156579893</v>
      </c>
      <c r="E26" s="717">
        <v>0</v>
      </c>
      <c r="F26" s="717">
        <v>0</v>
      </c>
      <c r="G26" s="717">
        <v>0</v>
      </c>
      <c r="H26" s="717">
        <v>0</v>
      </c>
      <c r="I26" s="717">
        <v>-5.4685589892813988</v>
      </c>
      <c r="J26" s="717">
        <v>-5.4685589892813988</v>
      </c>
      <c r="K26" s="717">
        <v>0</v>
      </c>
      <c r="L26" s="717">
        <v>0</v>
      </c>
      <c r="M26" s="717">
        <v>0</v>
      </c>
      <c r="N26" s="717">
        <v>0</v>
      </c>
      <c r="O26" s="717">
        <v>0</v>
      </c>
      <c r="P26" s="717">
        <v>0</v>
      </c>
      <c r="Q26" s="717">
        <v>0</v>
      </c>
    </row>
    <row r="27" spans="1:19" s="337" customFormat="1" ht="15.75" customHeight="1">
      <c r="A27" s="412">
        <v>10</v>
      </c>
      <c r="B27" s="413" t="s">
        <v>330</v>
      </c>
      <c r="C27" s="716">
        <v>0</v>
      </c>
      <c r="D27" s="716">
        <v>0</v>
      </c>
      <c r="E27" s="716">
        <v>0</v>
      </c>
      <c r="F27" s="716">
        <v>0</v>
      </c>
      <c r="G27" s="716">
        <v>0</v>
      </c>
      <c r="H27" s="716">
        <v>0</v>
      </c>
      <c r="I27" s="716">
        <v>0</v>
      </c>
      <c r="J27" s="716">
        <v>0</v>
      </c>
      <c r="K27" s="716">
        <v>0</v>
      </c>
      <c r="L27" s="716">
        <v>0</v>
      </c>
      <c r="M27" s="716">
        <v>0</v>
      </c>
      <c r="N27" s="716">
        <v>0</v>
      </c>
      <c r="O27" s="716">
        <v>0</v>
      </c>
      <c r="P27" s="716">
        <v>0</v>
      </c>
      <c r="Q27" s="716">
        <v>0</v>
      </c>
    </row>
    <row r="28" spans="1:19" s="337" customFormat="1" ht="15.75" customHeight="1">
      <c r="A28" s="412">
        <v>11</v>
      </c>
      <c r="B28" s="413" t="s">
        <v>331</v>
      </c>
      <c r="C28" s="716">
        <v>142979.16380563451</v>
      </c>
      <c r="D28" s="716">
        <v>134109.75067163451</v>
      </c>
      <c r="E28" s="716">
        <v>0</v>
      </c>
      <c r="F28" s="716">
        <v>0</v>
      </c>
      <c r="G28" s="716">
        <v>0</v>
      </c>
      <c r="H28" s="716">
        <v>0</v>
      </c>
      <c r="I28" s="716">
        <v>-3.6535716345202043</v>
      </c>
      <c r="J28" s="716">
        <v>-3.6535716345202043</v>
      </c>
      <c r="K28" s="716">
        <v>0</v>
      </c>
      <c r="L28" s="716">
        <v>0</v>
      </c>
      <c r="M28" s="716">
        <v>0</v>
      </c>
      <c r="N28" s="716">
        <v>0</v>
      </c>
      <c r="O28" s="716">
        <v>0</v>
      </c>
      <c r="P28" s="716">
        <v>0</v>
      </c>
      <c r="Q28" s="716">
        <v>0</v>
      </c>
    </row>
    <row r="29" spans="1:19" s="337" customFormat="1" ht="15.75" customHeight="1">
      <c r="A29" s="412">
        <v>12</v>
      </c>
      <c r="B29" s="413" t="s">
        <v>332</v>
      </c>
      <c r="C29" s="716">
        <v>26414.490739484765</v>
      </c>
      <c r="D29" s="716">
        <v>19135.064986354762</v>
      </c>
      <c r="E29" s="716">
        <v>0</v>
      </c>
      <c r="F29" s="716">
        <v>0</v>
      </c>
      <c r="G29" s="716">
        <v>0</v>
      </c>
      <c r="H29" s="716">
        <v>0</v>
      </c>
      <c r="I29" s="716">
        <v>-1.814987354761195</v>
      </c>
      <c r="J29" s="716">
        <v>-1.814987354761195</v>
      </c>
      <c r="K29" s="716">
        <v>0</v>
      </c>
      <c r="L29" s="716">
        <v>0</v>
      </c>
      <c r="M29" s="716">
        <v>0</v>
      </c>
      <c r="N29" s="716">
        <v>0</v>
      </c>
      <c r="O29" s="716">
        <v>0</v>
      </c>
      <c r="P29" s="716">
        <v>0</v>
      </c>
      <c r="Q29" s="716">
        <v>0</v>
      </c>
    </row>
    <row r="30" spans="1:19" s="337" customFormat="1" ht="15.75" customHeight="1">
      <c r="A30" s="412">
        <v>13</v>
      </c>
      <c r="B30" s="413" t="s">
        <v>333</v>
      </c>
      <c r="C30" s="716">
        <v>0</v>
      </c>
      <c r="D30" s="716">
        <v>0</v>
      </c>
      <c r="E30" s="716">
        <v>0</v>
      </c>
      <c r="F30" s="716">
        <v>0</v>
      </c>
      <c r="G30" s="716">
        <v>0</v>
      </c>
      <c r="H30" s="716">
        <v>0</v>
      </c>
      <c r="I30" s="716">
        <v>0</v>
      </c>
      <c r="J30" s="716">
        <v>0</v>
      </c>
      <c r="K30" s="716">
        <v>0</v>
      </c>
      <c r="L30" s="716">
        <v>0</v>
      </c>
      <c r="M30" s="716">
        <v>0</v>
      </c>
      <c r="N30" s="716">
        <v>0</v>
      </c>
      <c r="O30" s="716">
        <v>0</v>
      </c>
      <c r="P30" s="716">
        <v>0</v>
      </c>
      <c r="Q30" s="716">
        <v>0</v>
      </c>
    </row>
    <row r="31" spans="1:19" s="337" customFormat="1" ht="15.75" customHeight="1">
      <c r="A31" s="412">
        <v>14</v>
      </c>
      <c r="B31" s="413" t="s">
        <v>334</v>
      </c>
      <c r="C31" s="716">
        <v>3445.7432263800001</v>
      </c>
      <c r="D31" s="716">
        <v>0</v>
      </c>
      <c r="E31" s="716">
        <v>0</v>
      </c>
      <c r="F31" s="716">
        <v>0</v>
      </c>
      <c r="G31" s="716">
        <v>0</v>
      </c>
      <c r="H31" s="716">
        <v>0</v>
      </c>
      <c r="I31" s="716">
        <v>0</v>
      </c>
      <c r="J31" s="716">
        <v>0</v>
      </c>
      <c r="K31" s="716">
        <v>0</v>
      </c>
      <c r="L31" s="716">
        <v>0</v>
      </c>
      <c r="M31" s="716">
        <v>0</v>
      </c>
      <c r="N31" s="716">
        <v>0</v>
      </c>
      <c r="O31" s="716">
        <v>0</v>
      </c>
      <c r="P31" s="716">
        <v>0</v>
      </c>
      <c r="Q31" s="716">
        <v>0</v>
      </c>
    </row>
    <row r="32" spans="1:19" s="337" customFormat="1" ht="15.75" customHeight="1">
      <c r="A32" s="335">
        <v>15</v>
      </c>
      <c r="B32" s="411" t="s">
        <v>338</v>
      </c>
      <c r="C32" s="717">
        <v>176352.63785699999</v>
      </c>
      <c r="D32" s="717">
        <v>172971.75824699999</v>
      </c>
      <c r="E32" s="717">
        <v>3380.87961</v>
      </c>
      <c r="F32" s="717">
        <v>318.572901</v>
      </c>
      <c r="G32" s="717">
        <v>0</v>
      </c>
      <c r="H32" s="717">
        <v>318.572901</v>
      </c>
      <c r="I32" s="717">
        <v>296.52869399999997</v>
      </c>
      <c r="J32" s="717">
        <v>237.785867</v>
      </c>
      <c r="K32" s="717">
        <v>58.742829</v>
      </c>
      <c r="L32" s="717">
        <v>4.5912290000000002</v>
      </c>
      <c r="M32" s="717">
        <v>0</v>
      </c>
      <c r="N32" s="717">
        <v>4.5912290000000002</v>
      </c>
      <c r="O32" s="717">
        <v>0</v>
      </c>
      <c r="P32" s="717">
        <v>12825.833534093203</v>
      </c>
      <c r="Q32" s="717">
        <v>0</v>
      </c>
    </row>
    <row r="33" spans="1:17" s="337" customFormat="1" ht="15.75" customHeight="1">
      <c r="A33" s="412">
        <v>16</v>
      </c>
      <c r="B33" s="413" t="s">
        <v>330</v>
      </c>
      <c r="C33" s="716">
        <v>0</v>
      </c>
      <c r="D33" s="716">
        <v>0</v>
      </c>
      <c r="E33" s="716">
        <v>0</v>
      </c>
      <c r="F33" s="716">
        <v>0</v>
      </c>
      <c r="G33" s="716">
        <v>0</v>
      </c>
      <c r="H33" s="716">
        <v>0</v>
      </c>
      <c r="I33" s="716">
        <v>0</v>
      </c>
      <c r="J33" s="716">
        <v>0</v>
      </c>
      <c r="K33" s="716">
        <v>0</v>
      </c>
      <c r="L33" s="716">
        <v>0</v>
      </c>
      <c r="M33" s="716">
        <v>0</v>
      </c>
      <c r="N33" s="716">
        <v>0</v>
      </c>
      <c r="O33" s="716">
        <v>0</v>
      </c>
      <c r="P33" s="716">
        <v>0</v>
      </c>
      <c r="Q33" s="716">
        <v>0</v>
      </c>
    </row>
    <row r="34" spans="1:17" s="337" customFormat="1" ht="15.75" customHeight="1">
      <c r="A34" s="412">
        <v>17</v>
      </c>
      <c r="B34" s="413" t="s">
        <v>331</v>
      </c>
      <c r="C34" s="716">
        <v>1814.632922</v>
      </c>
      <c r="D34" s="716">
        <v>1814.632922</v>
      </c>
      <c r="E34" s="716">
        <v>0</v>
      </c>
      <c r="F34" s="716">
        <v>0</v>
      </c>
      <c r="G34" s="716">
        <v>0</v>
      </c>
      <c r="H34" s="716">
        <v>0</v>
      </c>
      <c r="I34" s="716">
        <v>2.6183139999999998</v>
      </c>
      <c r="J34" s="716">
        <v>2.6183139999999998</v>
      </c>
      <c r="K34" s="716">
        <v>0</v>
      </c>
      <c r="L34" s="716">
        <v>0</v>
      </c>
      <c r="M34" s="716">
        <v>0</v>
      </c>
      <c r="N34" s="716">
        <v>0</v>
      </c>
      <c r="O34" s="716">
        <v>0</v>
      </c>
      <c r="P34" s="716">
        <v>0</v>
      </c>
      <c r="Q34" s="716">
        <v>0</v>
      </c>
    </row>
    <row r="35" spans="1:17" s="337" customFormat="1" ht="15.75" customHeight="1">
      <c r="A35" s="412">
        <v>18</v>
      </c>
      <c r="B35" s="413" t="s">
        <v>332</v>
      </c>
      <c r="C35" s="716">
        <v>2.273434</v>
      </c>
      <c r="D35" s="716">
        <v>2.273434</v>
      </c>
      <c r="E35" s="716">
        <v>0</v>
      </c>
      <c r="F35" s="716">
        <v>0</v>
      </c>
      <c r="G35" s="716">
        <v>0</v>
      </c>
      <c r="H35" s="716">
        <v>0</v>
      </c>
      <c r="I35" s="716">
        <v>1.74E-4</v>
      </c>
      <c r="J35" s="716">
        <v>1.74E-4</v>
      </c>
      <c r="K35" s="716">
        <v>0</v>
      </c>
      <c r="L35" s="716">
        <v>0</v>
      </c>
      <c r="M35" s="716">
        <v>0</v>
      </c>
      <c r="N35" s="716">
        <v>0</v>
      </c>
      <c r="O35" s="716">
        <v>0</v>
      </c>
      <c r="P35" s="716">
        <v>0</v>
      </c>
      <c r="Q35" s="716">
        <v>0</v>
      </c>
    </row>
    <row r="36" spans="1:17" s="337" customFormat="1" ht="15.75" customHeight="1">
      <c r="A36" s="412">
        <v>19</v>
      </c>
      <c r="B36" s="413" t="s">
        <v>333</v>
      </c>
      <c r="C36" s="716">
        <v>6231.3582260000003</v>
      </c>
      <c r="D36" s="716">
        <v>6127.0917019999997</v>
      </c>
      <c r="E36" s="716">
        <v>104.266524</v>
      </c>
      <c r="F36" s="716">
        <v>0</v>
      </c>
      <c r="G36" s="716">
        <v>0</v>
      </c>
      <c r="H36" s="716">
        <v>0</v>
      </c>
      <c r="I36" s="716">
        <v>25.763743000000002</v>
      </c>
      <c r="J36" s="716">
        <v>23.087579999999999</v>
      </c>
      <c r="K36" s="716">
        <v>2.676164</v>
      </c>
      <c r="L36" s="716">
        <v>0</v>
      </c>
      <c r="M36" s="716">
        <v>0</v>
      </c>
      <c r="N36" s="716">
        <v>0</v>
      </c>
      <c r="O36" s="716">
        <v>0</v>
      </c>
      <c r="P36" s="716">
        <v>0</v>
      </c>
      <c r="Q36" s="716">
        <v>0</v>
      </c>
    </row>
    <row r="37" spans="1:17" s="337" customFormat="1" ht="15.75" customHeight="1">
      <c r="A37" s="412">
        <v>20</v>
      </c>
      <c r="B37" s="413" t="s">
        <v>334</v>
      </c>
      <c r="C37" s="716">
        <v>127874.44246200001</v>
      </c>
      <c r="D37" s="716">
        <v>125380.840346</v>
      </c>
      <c r="E37" s="716">
        <v>2493.602116</v>
      </c>
      <c r="F37" s="716">
        <v>204.62253699999999</v>
      </c>
      <c r="G37" s="716">
        <v>0</v>
      </c>
      <c r="H37" s="716">
        <v>204.62253699999999</v>
      </c>
      <c r="I37" s="716">
        <v>209.74038200000001</v>
      </c>
      <c r="J37" s="716">
        <v>165.583078</v>
      </c>
      <c r="K37" s="716">
        <v>44.157305000000001</v>
      </c>
      <c r="L37" s="716">
        <v>4.5912290000000002</v>
      </c>
      <c r="M37" s="716">
        <v>0</v>
      </c>
      <c r="N37" s="716">
        <v>4.5912290000000002</v>
      </c>
      <c r="O37" s="716">
        <v>0</v>
      </c>
      <c r="P37" s="716">
        <v>12774.763634081502</v>
      </c>
      <c r="Q37" s="716">
        <v>0</v>
      </c>
    </row>
    <row r="38" spans="1:17" s="337" customFormat="1" ht="15.75" customHeight="1">
      <c r="A38" s="458">
        <v>21</v>
      </c>
      <c r="B38" s="414" t="s">
        <v>339</v>
      </c>
      <c r="C38" s="716">
        <v>40429.930812999999</v>
      </c>
      <c r="D38" s="716">
        <v>39646.919843000003</v>
      </c>
      <c r="E38" s="716">
        <v>783.01097000000004</v>
      </c>
      <c r="F38" s="716">
        <v>113.95036399999999</v>
      </c>
      <c r="G38" s="716">
        <v>0</v>
      </c>
      <c r="H38" s="716">
        <v>113.95036399999999</v>
      </c>
      <c r="I38" s="716">
        <v>58.406081</v>
      </c>
      <c r="J38" s="716">
        <v>46.496721000000001</v>
      </c>
      <c r="K38" s="716">
        <v>11.90936</v>
      </c>
      <c r="L38" s="716">
        <v>0</v>
      </c>
      <c r="M38" s="716">
        <v>0</v>
      </c>
      <c r="N38" s="716">
        <v>0</v>
      </c>
      <c r="O38" s="716">
        <v>0</v>
      </c>
      <c r="P38" s="716">
        <v>51.0699000117</v>
      </c>
      <c r="Q38" s="716">
        <v>0</v>
      </c>
    </row>
    <row r="39" spans="1:17" s="337" customFormat="1" ht="15.75" customHeight="1">
      <c r="A39" s="353">
        <v>22</v>
      </c>
      <c r="B39" s="511" t="s">
        <v>80</v>
      </c>
      <c r="C39" s="459">
        <f>SUM(C18,C26,C32)</f>
        <v>1474078.2658574996</v>
      </c>
      <c r="D39" s="459">
        <f t="shared" ref="D39:H39" si="0">SUM(D18,D26,D32)</f>
        <v>1379195.8626419893</v>
      </c>
      <c r="E39" s="459">
        <f t="shared" si="0"/>
        <v>75287.821101000009</v>
      </c>
      <c r="F39" s="459">
        <f t="shared" si="0"/>
        <v>17935.580827999998</v>
      </c>
      <c r="G39" s="459">
        <f t="shared" si="0"/>
        <v>84.714169999999996</v>
      </c>
      <c r="H39" s="459">
        <f t="shared" si="0"/>
        <v>17850.866656999999</v>
      </c>
      <c r="I39" s="459">
        <f>SUM(I18,I26,-I32)</f>
        <v>-4301.2044159892812</v>
      </c>
      <c r="J39" s="459">
        <f t="shared" ref="J39:N39" si="1">SUM(J18,J26,-J32)</f>
        <v>-2622.1620349892814</v>
      </c>
      <c r="K39" s="459">
        <f t="shared" si="1"/>
        <v>-1679.0423840000001</v>
      </c>
      <c r="L39" s="459">
        <f t="shared" si="1"/>
        <v>-3623.6848290000003</v>
      </c>
      <c r="M39" s="459">
        <f t="shared" si="1"/>
        <v>-12.193915000000001</v>
      </c>
      <c r="N39" s="459">
        <f t="shared" si="1"/>
        <v>-3611.490914</v>
      </c>
      <c r="O39" s="459">
        <f>SUM(O18,O26,O32)</f>
        <v>0</v>
      </c>
      <c r="P39" s="459">
        <f t="shared" ref="P39:Q39" si="2">SUM(P18,P26,P32)</f>
        <v>1062237.122664093</v>
      </c>
      <c r="Q39" s="459">
        <f t="shared" si="2"/>
        <v>13814.748711</v>
      </c>
    </row>
    <row r="40" spans="1:17" ht="15" customHeight="1">
      <c r="A40" s="417"/>
      <c r="B40" s="417"/>
    </row>
    <row r="41" spans="1:17" ht="15" customHeight="1"/>
    <row r="42" spans="1:17" ht="15" customHeight="1"/>
    <row r="43" spans="1:17" ht="15" customHeight="1"/>
    <row r="44" spans="1:17" ht="15" customHeight="1"/>
    <row r="45" spans="1:17" ht="15" customHeight="1"/>
    <row r="46" spans="1:17" ht="15" customHeight="1"/>
    <row r="47" spans="1:17" ht="15" customHeight="1"/>
    <row r="48" spans="1:17" ht="15" customHeight="1"/>
    <row r="49" ht="15" customHeight="1"/>
    <row r="50" ht="15" customHeight="1"/>
    <row r="51" ht="15" customHeight="1"/>
    <row r="52" ht="15" customHeight="1"/>
    <row r="53" ht="15" customHeight="1"/>
  </sheetData>
  <mergeCells count="18">
    <mergeCell ref="M14:M17"/>
    <mergeCell ref="N14:N17"/>
    <mergeCell ref="D14:D17"/>
    <mergeCell ref="E14:E17"/>
    <mergeCell ref="G14:G17"/>
    <mergeCell ref="H14:H17"/>
    <mergeCell ref="J14:J17"/>
    <mergeCell ref="K14:K17"/>
    <mergeCell ref="C4:H6"/>
    <mergeCell ref="I4:N6"/>
    <mergeCell ref="P4:Q6"/>
    <mergeCell ref="C7:E13"/>
    <mergeCell ref="F7:H13"/>
    <mergeCell ref="I7:K13"/>
    <mergeCell ref="L7:N13"/>
    <mergeCell ref="O7:O9"/>
    <mergeCell ref="P7:P9"/>
    <mergeCell ref="Q7:Q9"/>
  </mergeCells>
  <hyperlinks>
    <hyperlink ref="S4" location="Index!A1" display="Index" xr:uid="{14C78D7B-4205-4B7F-B4E3-43439E2AB82E}"/>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27445-0C56-4EEF-95FC-E2DDADB593A5}">
  <sheetPr>
    <tabColor theme="8" tint="-0.249977111117893"/>
  </sheetPr>
  <dimension ref="A1:M25"/>
  <sheetViews>
    <sheetView showGridLines="0" zoomScaleNormal="100" workbookViewId="0"/>
  </sheetViews>
  <sheetFormatPr defaultColWidth="9.26953125" defaultRowHeight="12.5"/>
  <cols>
    <col min="1" max="1" width="5" style="10" customWidth="1"/>
    <col min="2" max="2" width="31" style="10" customWidth="1"/>
    <col min="3" max="3" width="13.7265625" style="10" customWidth="1"/>
    <col min="4" max="4" width="11.453125" style="10" customWidth="1"/>
    <col min="5" max="6" width="13.7265625" style="10" customWidth="1"/>
    <col min="7" max="8" width="15.453125" style="10" customWidth="1"/>
    <col min="9" max="9" width="11.453125" style="10" customWidth="1"/>
    <col min="10" max="10" width="17.7265625" style="10" customWidth="1"/>
    <col min="11" max="11" width="3.1796875" style="10" customWidth="1"/>
    <col min="12" max="16384" width="9.26953125" style="10"/>
  </cols>
  <sheetData>
    <row r="1" spans="1:13" ht="13">
      <c r="A1" s="14" t="s">
        <v>358</v>
      </c>
    </row>
    <row r="2" spans="1:13" s="329" customFormat="1" ht="11.5">
      <c r="B2" s="328"/>
    </row>
    <row r="3" spans="1:13" s="329" customFormat="1" ht="11.5">
      <c r="A3" s="330"/>
      <c r="B3" s="330"/>
      <c r="C3" s="330" t="s">
        <v>45</v>
      </c>
      <c r="D3" s="330" t="s">
        <v>46</v>
      </c>
      <c r="E3" s="330" t="s">
        <v>47</v>
      </c>
      <c r="F3" s="330" t="s">
        <v>85</v>
      </c>
      <c r="G3" s="330" t="s">
        <v>86</v>
      </c>
      <c r="H3" s="330" t="s">
        <v>296</v>
      </c>
      <c r="I3" s="330" t="s">
        <v>262</v>
      </c>
      <c r="J3" s="330" t="s">
        <v>292</v>
      </c>
    </row>
    <row r="4" spans="1:13" s="329" customFormat="1" ht="15.75" customHeight="1">
      <c r="A4" s="315"/>
      <c r="B4" s="315"/>
      <c r="C4" s="804" t="s">
        <v>359</v>
      </c>
      <c r="D4" s="745"/>
      <c r="E4" s="745"/>
      <c r="F4" s="745"/>
      <c r="G4" s="834" t="s">
        <v>360</v>
      </c>
      <c r="H4" s="834"/>
      <c r="I4" s="745" t="s">
        <v>368</v>
      </c>
      <c r="J4" s="745"/>
      <c r="L4" s="90" t="s">
        <v>284</v>
      </c>
    </row>
    <row r="5" spans="1:13" s="329" customFormat="1" ht="15.75" customHeight="1">
      <c r="A5" s="315"/>
      <c r="B5" s="315"/>
      <c r="C5" s="804"/>
      <c r="D5" s="745"/>
      <c r="E5" s="745"/>
      <c r="F5" s="745"/>
      <c r="G5" s="834"/>
      <c r="H5" s="834"/>
      <c r="I5" s="745"/>
      <c r="J5" s="745"/>
      <c r="L5" s="409"/>
    </row>
    <row r="6" spans="1:13" s="329" customFormat="1" ht="15.75" customHeight="1">
      <c r="A6" s="317"/>
      <c r="B6" s="317"/>
      <c r="C6" s="804"/>
      <c r="D6" s="745"/>
      <c r="E6" s="745"/>
      <c r="F6" s="745"/>
      <c r="G6" s="834"/>
      <c r="H6" s="834"/>
      <c r="I6" s="745"/>
      <c r="J6" s="745"/>
    </row>
    <row r="7" spans="1:13" s="329" customFormat="1" ht="15.75" customHeight="1">
      <c r="A7" s="821" t="s">
        <v>942</v>
      </c>
      <c r="B7" s="822"/>
      <c r="C7" s="827" t="s">
        <v>361</v>
      </c>
      <c r="D7" s="831" t="s">
        <v>362</v>
      </c>
      <c r="E7" s="832"/>
      <c r="F7" s="832"/>
      <c r="G7" s="833" t="s">
        <v>363</v>
      </c>
      <c r="H7" s="833" t="s">
        <v>322</v>
      </c>
      <c r="I7" s="452"/>
      <c r="J7" s="790" t="s">
        <v>364</v>
      </c>
    </row>
    <row r="8" spans="1:13" s="329" customFormat="1" ht="15.75" customHeight="1">
      <c r="A8" s="821"/>
      <c r="B8" s="822"/>
      <c r="C8" s="828"/>
      <c r="D8" s="452"/>
      <c r="E8" s="834" t="s">
        <v>365</v>
      </c>
      <c r="F8" s="786" t="s">
        <v>366</v>
      </c>
      <c r="G8" s="833"/>
      <c r="H8" s="833"/>
      <c r="I8" s="452"/>
      <c r="J8" s="804"/>
    </row>
    <row r="9" spans="1:13" s="329" customFormat="1" ht="15.75" customHeight="1">
      <c r="A9" s="821"/>
      <c r="B9" s="822"/>
      <c r="C9" s="828"/>
      <c r="D9" s="452"/>
      <c r="E9" s="834"/>
      <c r="F9" s="786"/>
      <c r="G9" s="833"/>
      <c r="H9" s="833"/>
      <c r="I9" s="452"/>
      <c r="J9" s="804"/>
    </row>
    <row r="10" spans="1:13" s="329" customFormat="1" ht="15.75" customHeight="1">
      <c r="A10" s="821"/>
      <c r="B10" s="822"/>
      <c r="C10" s="828"/>
      <c r="D10" s="452"/>
      <c r="E10" s="834"/>
      <c r="F10" s="786"/>
      <c r="G10" s="833"/>
      <c r="H10" s="833"/>
      <c r="I10" s="452"/>
      <c r="J10" s="804"/>
    </row>
    <row r="11" spans="1:13" s="329" customFormat="1" ht="15.75" customHeight="1">
      <c r="A11" s="823"/>
      <c r="B11" s="824"/>
      <c r="C11" s="829"/>
      <c r="D11" s="835"/>
      <c r="E11" s="834"/>
      <c r="F11" s="786"/>
      <c r="G11" s="833"/>
      <c r="H11" s="833"/>
      <c r="I11" s="837"/>
      <c r="J11" s="804"/>
    </row>
    <row r="12" spans="1:13" s="329" customFormat="1" ht="15.75" customHeight="1">
      <c r="A12" s="825"/>
      <c r="B12" s="826"/>
      <c r="C12" s="830"/>
      <c r="D12" s="836"/>
      <c r="E12" s="834"/>
      <c r="F12" s="786"/>
      <c r="G12" s="833"/>
      <c r="H12" s="833"/>
      <c r="I12" s="838"/>
      <c r="J12" s="791"/>
    </row>
    <row r="13" spans="1:13" s="337" customFormat="1" ht="23">
      <c r="A13" s="460" t="s">
        <v>370</v>
      </c>
      <c r="B13" s="461" t="s">
        <v>369</v>
      </c>
      <c r="C13" s="338">
        <v>0</v>
      </c>
      <c r="D13" s="338">
        <v>0</v>
      </c>
      <c r="E13" s="338">
        <v>0</v>
      </c>
      <c r="F13" s="338">
        <v>0</v>
      </c>
      <c r="G13" s="338">
        <v>0</v>
      </c>
      <c r="H13" s="338">
        <v>0</v>
      </c>
      <c r="I13" s="338">
        <v>0</v>
      </c>
      <c r="J13" s="338">
        <v>0</v>
      </c>
      <c r="M13" s="338"/>
    </row>
    <row r="14" spans="1:13" s="337" customFormat="1" ht="15.75" customHeight="1">
      <c r="A14" s="460" t="s">
        <v>273</v>
      </c>
      <c r="B14" s="411" t="s">
        <v>329</v>
      </c>
      <c r="C14" s="338">
        <v>23938</v>
      </c>
      <c r="D14" s="338">
        <v>6931</v>
      </c>
      <c r="E14" s="338">
        <v>6930.9999980000002</v>
      </c>
      <c r="F14" s="338">
        <v>6930.9999980000002</v>
      </c>
      <c r="G14" s="338">
        <v>-743</v>
      </c>
      <c r="H14" s="338">
        <v>-1479</v>
      </c>
      <c r="I14" s="338">
        <v>26040.399272999999</v>
      </c>
      <c r="J14" s="338">
        <v>5443.761109</v>
      </c>
      <c r="M14" s="338"/>
    </row>
    <row r="15" spans="1:13" s="337" customFormat="1" ht="15.75" customHeight="1">
      <c r="A15" s="462" t="s">
        <v>274</v>
      </c>
      <c r="B15" s="413" t="s">
        <v>330</v>
      </c>
      <c r="C15" s="338">
        <v>0</v>
      </c>
      <c r="D15" s="338">
        <v>0</v>
      </c>
      <c r="E15" s="338">
        <v>0</v>
      </c>
      <c r="F15" s="338">
        <v>0</v>
      </c>
      <c r="G15" s="338">
        <v>0</v>
      </c>
      <c r="H15" s="338">
        <v>0</v>
      </c>
      <c r="I15" s="338">
        <v>0</v>
      </c>
      <c r="J15" s="338">
        <v>0</v>
      </c>
    </row>
    <row r="16" spans="1:13" s="337" customFormat="1" ht="15.75" customHeight="1">
      <c r="A16" s="462" t="s">
        <v>275</v>
      </c>
      <c r="B16" s="413" t="s">
        <v>331</v>
      </c>
      <c r="C16" s="338">
        <v>0</v>
      </c>
      <c r="D16" s="338">
        <v>0</v>
      </c>
      <c r="E16" s="338">
        <v>0</v>
      </c>
      <c r="F16" s="338">
        <v>0</v>
      </c>
      <c r="G16" s="338">
        <v>0</v>
      </c>
      <c r="H16" s="338">
        <v>0</v>
      </c>
      <c r="I16" s="338">
        <v>0</v>
      </c>
      <c r="J16" s="338">
        <v>0</v>
      </c>
    </row>
    <row r="17" spans="1:12" s="337" customFormat="1" ht="15.75" customHeight="1">
      <c r="A17" s="462" t="s">
        <v>276</v>
      </c>
      <c r="B17" s="413" t="s">
        <v>332</v>
      </c>
      <c r="C17" s="338">
        <v>0</v>
      </c>
      <c r="D17" s="338">
        <v>0</v>
      </c>
      <c r="E17" s="338">
        <v>0</v>
      </c>
      <c r="F17" s="338">
        <v>0</v>
      </c>
      <c r="G17" s="338">
        <v>0</v>
      </c>
      <c r="H17" s="338">
        <v>0</v>
      </c>
      <c r="I17" s="338">
        <v>0</v>
      </c>
      <c r="J17" s="338">
        <v>0</v>
      </c>
    </row>
    <row r="18" spans="1:12" s="337" customFormat="1" ht="15.75" customHeight="1">
      <c r="A18" s="462" t="s">
        <v>277</v>
      </c>
      <c r="B18" s="413" t="s">
        <v>333</v>
      </c>
      <c r="C18" s="338">
        <v>989.41481099999999</v>
      </c>
      <c r="D18" s="338">
        <v>72.198856000000006</v>
      </c>
      <c r="E18" s="338">
        <v>72.198856000000006</v>
      </c>
      <c r="F18" s="338">
        <v>72.198856000000006</v>
      </c>
      <c r="G18" s="338">
        <v>-3.6888169999999998</v>
      </c>
      <c r="H18" s="338">
        <v>-4.9992989999999997</v>
      </c>
      <c r="I18" s="338">
        <v>1041.1627470000001</v>
      </c>
      <c r="J18" s="338">
        <v>67.199556999999999</v>
      </c>
    </row>
    <row r="19" spans="1:12" s="337" customFormat="1" ht="15.75" customHeight="1">
      <c r="A19" s="462" t="s">
        <v>278</v>
      </c>
      <c r="B19" s="413" t="s">
        <v>334</v>
      </c>
      <c r="C19" s="338">
        <v>15386.719443</v>
      </c>
      <c r="D19" s="338">
        <v>3876.3357890000002</v>
      </c>
      <c r="E19" s="338">
        <v>3876.3357879999999</v>
      </c>
      <c r="F19" s="338">
        <v>3876.3357879999999</v>
      </c>
      <c r="G19" s="338">
        <v>-637.429078</v>
      </c>
      <c r="H19" s="338">
        <v>-1120.6446470000001</v>
      </c>
      <c r="I19" s="338">
        <v>17503.213123000001</v>
      </c>
      <c r="J19" s="338">
        <v>2755.6911420000001</v>
      </c>
    </row>
    <row r="20" spans="1:12" s="337" customFormat="1" ht="15.75" customHeight="1">
      <c r="A20" s="462" t="s">
        <v>279</v>
      </c>
      <c r="B20" s="413" t="s">
        <v>339</v>
      </c>
      <c r="C20" s="338">
        <v>7561.8657460000004</v>
      </c>
      <c r="D20" s="338">
        <v>2982.4653549999998</v>
      </c>
      <c r="E20" s="338">
        <v>2982.4653539999999</v>
      </c>
      <c r="F20" s="338">
        <v>2982.4653539999999</v>
      </c>
      <c r="G20" s="338">
        <v>-101.882105</v>
      </c>
      <c r="H20" s="338">
        <v>-353.35605399999997</v>
      </c>
      <c r="I20" s="338">
        <v>7496.0234030000001</v>
      </c>
      <c r="J20" s="338">
        <v>2620.87041</v>
      </c>
    </row>
    <row r="21" spans="1:12" s="337" customFormat="1" ht="15.75" customHeight="1">
      <c r="A21" s="460" t="s">
        <v>280</v>
      </c>
      <c r="B21" s="411" t="s">
        <v>337</v>
      </c>
      <c r="C21" s="338">
        <v>0</v>
      </c>
      <c r="D21" s="338">
        <v>0</v>
      </c>
      <c r="E21" s="338">
        <v>0</v>
      </c>
      <c r="F21" s="338">
        <v>0</v>
      </c>
      <c r="G21" s="338">
        <v>0</v>
      </c>
      <c r="H21" s="338">
        <v>0</v>
      </c>
      <c r="I21" s="338">
        <v>0</v>
      </c>
      <c r="J21" s="338">
        <v>0</v>
      </c>
      <c r="K21" s="338"/>
    </row>
    <row r="22" spans="1:12" s="337" customFormat="1" ht="15.75" customHeight="1">
      <c r="A22" s="463" t="s">
        <v>281</v>
      </c>
      <c r="B22" s="464" t="s">
        <v>367</v>
      </c>
      <c r="C22" s="338">
        <v>0</v>
      </c>
      <c r="D22" s="338">
        <v>0</v>
      </c>
      <c r="E22" s="338">
        <v>0</v>
      </c>
      <c r="F22" s="338">
        <v>0</v>
      </c>
      <c r="G22" s="338">
        <v>0</v>
      </c>
      <c r="H22" s="338">
        <v>0</v>
      </c>
      <c r="I22" s="338">
        <v>0</v>
      </c>
      <c r="J22" s="338">
        <v>0</v>
      </c>
    </row>
    <row r="23" spans="1:12" s="337" customFormat="1" ht="15.75" customHeight="1">
      <c r="A23" s="465" t="s">
        <v>282</v>
      </c>
      <c r="B23" s="416" t="s">
        <v>80</v>
      </c>
      <c r="C23" s="459">
        <f>SUM(C13,C14,C21,C22)</f>
        <v>23938</v>
      </c>
      <c r="D23" s="459">
        <f t="shared" ref="D23:J23" si="0">SUM(D13,D14,D21,D22)</f>
        <v>6931</v>
      </c>
      <c r="E23" s="459">
        <f t="shared" si="0"/>
        <v>6930.9999980000002</v>
      </c>
      <c r="F23" s="459">
        <f t="shared" si="0"/>
        <v>6930.9999980000002</v>
      </c>
      <c r="G23" s="459">
        <f t="shared" si="0"/>
        <v>-743</v>
      </c>
      <c r="H23" s="459">
        <f t="shared" si="0"/>
        <v>-1479</v>
      </c>
      <c r="I23" s="459">
        <f t="shared" si="0"/>
        <v>26040.399272999999</v>
      </c>
      <c r="J23" s="459">
        <f t="shared" si="0"/>
        <v>5443.761109</v>
      </c>
    </row>
    <row r="25" spans="1:12">
      <c r="L25" s="26"/>
    </row>
  </sheetData>
  <mergeCells count="13">
    <mergeCell ref="I11:I12"/>
    <mergeCell ref="C4:F6"/>
    <mergeCell ref="G4:H6"/>
    <mergeCell ref="I4:J6"/>
    <mergeCell ref="J7:J12"/>
    <mergeCell ref="A7:B12"/>
    <mergeCell ref="C7:C12"/>
    <mergeCell ref="D7:F7"/>
    <mergeCell ref="G7:G12"/>
    <mergeCell ref="H7:H12"/>
    <mergeCell ref="E8:E12"/>
    <mergeCell ref="F8:F12"/>
    <mergeCell ref="D11:D12"/>
  </mergeCells>
  <hyperlinks>
    <hyperlink ref="L4" location="Index!A1" display="Index" xr:uid="{023E75D6-5A1F-4570-A1BE-6947741184A4}"/>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5D8C3-3FA4-4826-B8A2-12E75028A399}">
  <sheetPr>
    <tabColor theme="8" tint="-0.249977111117893"/>
  </sheetPr>
  <dimension ref="A1:E12"/>
  <sheetViews>
    <sheetView showGridLines="0" workbookViewId="0"/>
  </sheetViews>
  <sheetFormatPr defaultColWidth="9.26953125" defaultRowHeight="12.5"/>
  <cols>
    <col min="1" max="1" width="5" style="38" customWidth="1"/>
    <col min="2" max="2" width="77.1796875" style="38" customWidth="1"/>
    <col min="3" max="3" width="21.7265625" style="43" customWidth="1"/>
    <col min="4" max="4" width="3.7265625" style="38" customWidth="1"/>
    <col min="5" max="5" width="8.54296875" style="38" customWidth="1"/>
    <col min="6" max="16384" width="9.26953125" style="38"/>
  </cols>
  <sheetData>
    <row r="1" spans="1:5" ht="15" customHeight="1">
      <c r="A1" s="14" t="s">
        <v>884</v>
      </c>
      <c r="C1" s="27"/>
    </row>
    <row r="2" spans="1:5" s="466" customFormat="1" ht="15.75" customHeight="1">
      <c r="A2" s="329" t="s">
        <v>873</v>
      </c>
      <c r="B2" s="328"/>
      <c r="C2" s="330"/>
    </row>
    <row r="3" spans="1:5" s="466" customFormat="1" ht="15.75" customHeight="1">
      <c r="B3" s="329"/>
      <c r="C3" s="330" t="s">
        <v>45</v>
      </c>
    </row>
    <row r="4" spans="1:5" s="466" customFormat="1" ht="15.75" customHeight="1">
      <c r="A4" s="315"/>
      <c r="B4" s="315"/>
      <c r="C4" s="839" t="s">
        <v>885</v>
      </c>
      <c r="E4" s="90" t="s">
        <v>284</v>
      </c>
    </row>
    <row r="5" spans="1:5" s="329" customFormat="1" ht="15.75" customHeight="1">
      <c r="A5" s="313" t="s">
        <v>942</v>
      </c>
      <c r="B5" s="313"/>
      <c r="C5" s="752"/>
    </row>
    <row r="6" spans="1:5" s="337" customFormat="1" ht="15.75" customHeight="1">
      <c r="A6" s="460" t="s">
        <v>273</v>
      </c>
      <c r="B6" s="467" t="s">
        <v>886</v>
      </c>
      <c r="C6" s="468"/>
    </row>
    <row r="7" spans="1:5" s="337" customFormat="1" ht="15.75" customHeight="1">
      <c r="A7" s="460" t="s">
        <v>274</v>
      </c>
      <c r="B7" s="467" t="s">
        <v>887</v>
      </c>
      <c r="C7" s="468"/>
    </row>
    <row r="8" spans="1:5">
      <c r="B8" s="10"/>
      <c r="C8" s="30"/>
    </row>
    <row r="9" spans="1:5">
      <c r="B9" s="10"/>
      <c r="C9" s="30"/>
    </row>
    <row r="10" spans="1:5">
      <c r="B10" s="10"/>
      <c r="C10" s="30"/>
    </row>
    <row r="11" spans="1:5">
      <c r="B11" s="10"/>
      <c r="C11" s="30"/>
    </row>
    <row r="12" spans="1:5">
      <c r="B12" s="10"/>
      <c r="C12" s="30"/>
    </row>
  </sheetData>
  <mergeCells count="1">
    <mergeCell ref="C4:C5"/>
  </mergeCells>
  <hyperlinks>
    <hyperlink ref="E4" location="Index!A1" display="Index" xr:uid="{C0FAD2C4-85AA-4B1C-A9FB-7DAF986BDD33}"/>
  </hyperlinks>
  <pageMargins left="0.7" right="0.7" top="0.75" bottom="0.75" header="0.3" footer="0.3"/>
  <pageSetup paperSize="9" orientation="portrait" r:id="rId1"/>
  <ignoredErrors>
    <ignoredError sqref="A6:A7"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8" tint="-0.249977111117893"/>
  </sheetPr>
  <dimension ref="A1:E12"/>
  <sheetViews>
    <sheetView showGridLines="0" workbookViewId="0"/>
  </sheetViews>
  <sheetFormatPr defaultColWidth="9.1796875" defaultRowHeight="14.5"/>
  <cols>
    <col min="1" max="1" width="5" customWidth="1"/>
    <col min="2" max="2" width="49" customWidth="1"/>
    <col min="3" max="3" width="14.26953125" customWidth="1"/>
    <col min="4" max="4" width="4" customWidth="1"/>
    <col min="5" max="5" width="8.54296875" customWidth="1"/>
  </cols>
  <sheetData>
    <row r="1" spans="1:5" ht="15" customHeight="1">
      <c r="A1" s="14" t="s">
        <v>692</v>
      </c>
      <c r="C1" s="32"/>
    </row>
    <row r="2" spans="1:5" s="384" customFormat="1" ht="15.75" customHeight="1">
      <c r="A2" s="328"/>
      <c r="C2" s="329"/>
    </row>
    <row r="3" spans="1:5" s="384" customFormat="1" ht="15.75" customHeight="1">
      <c r="B3" s="329"/>
      <c r="C3" s="330" t="s">
        <v>45</v>
      </c>
    </row>
    <row r="4" spans="1:5" s="384" customFormat="1" ht="15.75" customHeight="1">
      <c r="A4" s="840" t="s">
        <v>942</v>
      </c>
      <c r="B4" s="840"/>
      <c r="C4" s="743" t="s">
        <v>548</v>
      </c>
      <c r="E4" s="90" t="s">
        <v>284</v>
      </c>
    </row>
    <row r="5" spans="1:5" s="384" customFormat="1" ht="15.75" customHeight="1">
      <c r="A5" s="840"/>
      <c r="B5" s="840"/>
      <c r="C5" s="743"/>
      <c r="E5" s="385"/>
    </row>
    <row r="6" spans="1:5" s="384" customFormat="1" ht="15.75" customHeight="1">
      <c r="A6" s="840"/>
      <c r="B6" s="840"/>
      <c r="C6" s="744"/>
      <c r="E6" s="385"/>
    </row>
    <row r="7" spans="1:5" s="422" customFormat="1" ht="15.75" customHeight="1">
      <c r="A7" s="463" t="s">
        <v>273</v>
      </c>
      <c r="B7" s="469" t="s">
        <v>688</v>
      </c>
      <c r="C7" s="470">
        <v>12902</v>
      </c>
    </row>
    <row r="8" spans="1:5" s="422" customFormat="1" ht="15.75" customHeight="1">
      <c r="A8" s="460" t="s">
        <v>274</v>
      </c>
      <c r="B8" s="340" t="s">
        <v>689</v>
      </c>
      <c r="C8" s="338">
        <v>7309</v>
      </c>
    </row>
    <row r="9" spans="1:5" s="422" customFormat="1" ht="15.75" customHeight="1">
      <c r="A9" s="460" t="s">
        <v>275</v>
      </c>
      <c r="B9" s="340" t="s">
        <v>690</v>
      </c>
      <c r="C9" s="471">
        <v>-2679</v>
      </c>
    </row>
    <row r="10" spans="1:5" s="422" customFormat="1" ht="15.75" customHeight="1">
      <c r="A10" s="460" t="s">
        <v>276</v>
      </c>
      <c r="B10" s="340" t="s">
        <v>693</v>
      </c>
      <c r="C10" s="338">
        <v>-364</v>
      </c>
    </row>
    <row r="11" spans="1:5" s="422" customFormat="1" ht="15.75" customHeight="1">
      <c r="A11" s="463" t="s">
        <v>277</v>
      </c>
      <c r="B11" s="472" t="s">
        <v>694</v>
      </c>
      <c r="C11" s="415">
        <v>-2315</v>
      </c>
    </row>
    <row r="12" spans="1:5" s="422" customFormat="1" ht="15.75" customHeight="1">
      <c r="A12" s="473" t="s">
        <v>278</v>
      </c>
      <c r="B12" s="474" t="s">
        <v>691</v>
      </c>
      <c r="C12" s="475">
        <v>17532</v>
      </c>
    </row>
  </sheetData>
  <mergeCells count="2">
    <mergeCell ref="A4:B6"/>
    <mergeCell ref="C4:C6"/>
  </mergeCells>
  <phoneticPr fontId="80" type="noConversion"/>
  <hyperlinks>
    <hyperlink ref="E4" location="Index!A1" display="Index" xr:uid="{F8A0C0AF-0D61-466C-8AD3-549A95898CBA}"/>
  </hyperlinks>
  <pageMargins left="0.7" right="0.7" top="0.75" bottom="0.75" header="0.3" footer="0.3"/>
  <pageSetup paperSize="9" orientation="portrait" r:id="rId1"/>
  <ignoredErrors>
    <ignoredError sqref="A7:A12"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4358E-6EF2-400F-8DB9-C8DC7E408B90}">
  <sheetPr>
    <tabColor theme="8" tint="-0.249977111117893"/>
  </sheetPr>
  <dimension ref="A1:F20"/>
  <sheetViews>
    <sheetView showGridLines="0" workbookViewId="0"/>
  </sheetViews>
  <sheetFormatPr defaultColWidth="9.26953125" defaultRowHeight="14.5"/>
  <cols>
    <col min="1" max="1" width="5" customWidth="1"/>
    <col min="2" max="2" width="73.7265625" customWidth="1"/>
    <col min="3" max="4" width="14.26953125" customWidth="1"/>
    <col min="5" max="5" width="5.1796875" customWidth="1"/>
    <col min="6" max="6" width="8.54296875" customWidth="1"/>
  </cols>
  <sheetData>
    <row r="1" spans="1:6" ht="15" customHeight="1">
      <c r="A1" s="71" t="s">
        <v>872</v>
      </c>
      <c r="C1" s="32"/>
      <c r="D1" s="32"/>
    </row>
    <row r="2" spans="1:6" s="384" customFormat="1" ht="15" customHeight="1">
      <c r="A2" s="329" t="s">
        <v>873</v>
      </c>
      <c r="C2" s="329"/>
      <c r="D2" s="329"/>
    </row>
    <row r="3" spans="1:6" s="384" customFormat="1" ht="15" customHeight="1">
      <c r="B3" s="329"/>
      <c r="C3" s="330" t="s">
        <v>45</v>
      </c>
      <c r="D3" s="330" t="s">
        <v>46</v>
      </c>
    </row>
    <row r="4" spans="1:6" s="384" customFormat="1" ht="15" customHeight="1">
      <c r="A4" s="840" t="s">
        <v>942</v>
      </c>
      <c r="B4" s="840"/>
      <c r="C4" s="743" t="s">
        <v>548</v>
      </c>
      <c r="D4" s="743" t="s">
        <v>874</v>
      </c>
      <c r="F4" s="90" t="s">
        <v>284</v>
      </c>
    </row>
    <row r="5" spans="1:6" s="384" customFormat="1" ht="15" customHeight="1">
      <c r="A5" s="840"/>
      <c r="B5" s="840"/>
      <c r="C5" s="743"/>
      <c r="D5" s="743"/>
      <c r="F5" s="385"/>
    </row>
    <row r="6" spans="1:6" s="384" customFormat="1" ht="15" customHeight="1">
      <c r="A6" s="840"/>
      <c r="B6" s="840"/>
      <c r="C6" s="744"/>
      <c r="D6" s="744"/>
      <c r="F6" s="385"/>
    </row>
    <row r="7" spans="1:6" s="422" customFormat="1" ht="15.75" customHeight="1">
      <c r="A7" s="478" t="s">
        <v>273</v>
      </c>
      <c r="B7" s="469" t="s">
        <v>688</v>
      </c>
      <c r="C7" s="470"/>
      <c r="D7" s="479"/>
    </row>
    <row r="8" spans="1:6" s="422" customFormat="1" ht="15.75" customHeight="1">
      <c r="A8" s="460" t="s">
        <v>274</v>
      </c>
      <c r="B8" s="340" t="s">
        <v>689</v>
      </c>
      <c r="C8" s="476"/>
      <c r="D8" s="477"/>
    </row>
    <row r="9" spans="1:6" s="422" customFormat="1" ht="15.75" customHeight="1">
      <c r="A9" s="460" t="s">
        <v>275</v>
      </c>
      <c r="B9" s="340" t="s">
        <v>690</v>
      </c>
      <c r="C9" s="471"/>
      <c r="D9" s="477"/>
    </row>
    <row r="10" spans="1:6" s="422" customFormat="1" ht="15.75" customHeight="1">
      <c r="A10" s="460" t="s">
        <v>276</v>
      </c>
      <c r="B10" s="340" t="s">
        <v>875</v>
      </c>
      <c r="C10" s="476"/>
      <c r="D10" s="477"/>
    </row>
    <row r="11" spans="1:6" s="422" customFormat="1" ht="15.75" customHeight="1">
      <c r="A11" s="460" t="s">
        <v>277</v>
      </c>
      <c r="B11" s="340" t="s">
        <v>876</v>
      </c>
      <c r="C11" s="338"/>
      <c r="D11" s="477"/>
    </row>
    <row r="12" spans="1:6" s="422" customFormat="1" ht="15.75" customHeight="1">
      <c r="A12" s="460" t="s">
        <v>278</v>
      </c>
      <c r="B12" s="340" t="s">
        <v>877</v>
      </c>
      <c r="C12" s="338"/>
      <c r="D12" s="338"/>
    </row>
    <row r="13" spans="1:6" s="422" customFormat="1" ht="15.75" customHeight="1">
      <c r="A13" s="460" t="s">
        <v>279</v>
      </c>
      <c r="B13" s="340" t="s">
        <v>878</v>
      </c>
      <c r="C13" s="338"/>
      <c r="D13" s="338"/>
    </row>
    <row r="14" spans="1:6" s="422" customFormat="1" ht="15.75" customHeight="1">
      <c r="A14" s="460" t="s">
        <v>280</v>
      </c>
      <c r="B14" s="340" t="s">
        <v>879</v>
      </c>
      <c r="C14" s="338"/>
      <c r="D14" s="338"/>
    </row>
    <row r="15" spans="1:6" s="422" customFormat="1" ht="15.75" customHeight="1">
      <c r="A15" s="460" t="s">
        <v>281</v>
      </c>
      <c r="B15" s="340" t="s">
        <v>880</v>
      </c>
      <c r="C15" s="338"/>
      <c r="D15" s="338"/>
    </row>
    <row r="16" spans="1:6" s="422" customFormat="1" ht="15.75" customHeight="1">
      <c r="A16" s="460" t="s">
        <v>282</v>
      </c>
      <c r="B16" s="340" t="s">
        <v>881</v>
      </c>
      <c r="C16" s="338"/>
      <c r="D16" s="477"/>
    </row>
    <row r="17" spans="1:4" s="422" customFormat="1" ht="15.75" customHeight="1">
      <c r="A17" s="460" t="s">
        <v>695</v>
      </c>
      <c r="B17" s="340" t="s">
        <v>882</v>
      </c>
      <c r="C17" s="338"/>
      <c r="D17" s="477"/>
    </row>
    <row r="18" spans="1:4" s="422" customFormat="1" ht="15.75" customHeight="1">
      <c r="A18" s="463" t="s">
        <v>696</v>
      </c>
      <c r="B18" s="472" t="s">
        <v>883</v>
      </c>
      <c r="C18" s="338"/>
      <c r="D18" s="477"/>
    </row>
    <row r="19" spans="1:4" s="422" customFormat="1" ht="15.75" customHeight="1">
      <c r="A19" s="484" t="s">
        <v>697</v>
      </c>
      <c r="B19" s="482" t="s">
        <v>691</v>
      </c>
      <c r="C19" s="475"/>
      <c r="D19" s="480"/>
    </row>
    <row r="20" spans="1:4" ht="15.5">
      <c r="A20" s="485"/>
      <c r="B20" s="483"/>
      <c r="C20" s="73"/>
      <c r="D20" s="481"/>
    </row>
  </sheetData>
  <mergeCells count="3">
    <mergeCell ref="A4:B6"/>
    <mergeCell ref="C4:C6"/>
    <mergeCell ref="D4:D6"/>
  </mergeCells>
  <hyperlinks>
    <hyperlink ref="F4" location="Index!A1" display="Index" xr:uid="{D093228E-3D62-4827-B0B4-9A97E6A34EB3}"/>
  </hyperlinks>
  <pageMargins left="0.7" right="0.7" top="0.75" bottom="0.75" header="0.3" footer="0.3"/>
  <pageSetup paperSize="9" orientation="portrait" r:id="rId1"/>
  <ignoredErrors>
    <ignoredError sqref="A7:XFD19" numberStoredAsText="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8" tint="-0.249977111117893"/>
  </sheetPr>
  <dimension ref="A1:L18"/>
  <sheetViews>
    <sheetView showGridLines="0" workbookViewId="0"/>
  </sheetViews>
  <sheetFormatPr defaultColWidth="9.26953125" defaultRowHeight="15.75" customHeight="1"/>
  <cols>
    <col min="1" max="1" width="5" style="38" customWidth="1"/>
    <col min="2" max="2" width="54.26953125" style="38" customWidth="1"/>
    <col min="3" max="4" width="16.26953125" style="43" customWidth="1"/>
    <col min="5" max="7" width="13.26953125" style="38" customWidth="1"/>
    <col min="8" max="9" width="13.7265625" style="38" customWidth="1"/>
    <col min="10" max="10" width="13" style="38" customWidth="1"/>
    <col min="11" max="11" width="3.7265625" style="38" customWidth="1"/>
    <col min="12" max="12" width="8.54296875" style="38" customWidth="1"/>
    <col min="13" max="16384" width="9.26953125" style="38"/>
  </cols>
  <sheetData>
    <row r="1" spans="1:12" ht="15.75" customHeight="1">
      <c r="A1" s="14" t="s">
        <v>760</v>
      </c>
      <c r="C1" s="27"/>
      <c r="D1" s="27"/>
      <c r="E1" s="10"/>
      <c r="F1" s="10"/>
      <c r="G1" s="10"/>
    </row>
    <row r="2" spans="1:12" s="48" customFormat="1" ht="15" customHeight="1">
      <c r="B2" s="72"/>
      <c r="C2" s="292"/>
      <c r="D2" s="292"/>
      <c r="E2" s="72"/>
      <c r="F2" s="72"/>
      <c r="G2" s="72"/>
    </row>
    <row r="3" spans="1:12" s="48" customFormat="1" ht="15" customHeight="1">
      <c r="B3" s="72"/>
      <c r="C3" s="292" t="s">
        <v>45</v>
      </c>
      <c r="D3" s="292" t="s">
        <v>46</v>
      </c>
      <c r="E3" s="292" t="s">
        <v>47</v>
      </c>
      <c r="F3" s="292" t="s">
        <v>85</v>
      </c>
      <c r="G3" s="292" t="s">
        <v>86</v>
      </c>
      <c r="H3" s="486" t="s">
        <v>296</v>
      </c>
      <c r="I3" s="486" t="s">
        <v>262</v>
      </c>
      <c r="J3" s="486" t="s">
        <v>292</v>
      </c>
    </row>
    <row r="4" spans="1:12" s="48" customFormat="1" ht="15" customHeight="1">
      <c r="A4" s="366"/>
      <c r="B4" s="366"/>
      <c r="C4" s="733" t="s">
        <v>439</v>
      </c>
      <c r="D4" s="733" t="s">
        <v>440</v>
      </c>
      <c r="E4" s="733" t="s">
        <v>441</v>
      </c>
      <c r="F4" s="733" t="s">
        <v>442</v>
      </c>
      <c r="G4" s="733" t="s">
        <v>443</v>
      </c>
      <c r="H4" s="733" t="s">
        <v>455</v>
      </c>
      <c r="I4" s="366"/>
      <c r="J4" s="366"/>
      <c r="L4" s="90" t="s">
        <v>284</v>
      </c>
    </row>
    <row r="5" spans="1:12" s="48" customFormat="1" ht="15" customHeight="1">
      <c r="A5" s="366"/>
      <c r="B5" s="366"/>
      <c r="C5" s="733"/>
      <c r="D5" s="733"/>
      <c r="E5" s="733"/>
      <c r="F5" s="733"/>
      <c r="G5" s="733"/>
      <c r="H5" s="733"/>
      <c r="I5" s="366"/>
      <c r="J5" s="366"/>
      <c r="L5" s="487"/>
    </row>
    <row r="6" spans="1:12" s="48" customFormat="1" ht="15" customHeight="1">
      <c r="A6" s="366"/>
      <c r="B6" s="366"/>
      <c r="C6" s="733"/>
      <c r="D6" s="733"/>
      <c r="E6" s="733"/>
      <c r="F6" s="733"/>
      <c r="G6" s="733"/>
      <c r="H6" s="733"/>
      <c r="I6" s="366"/>
      <c r="J6" s="366"/>
      <c r="L6" s="487"/>
    </row>
    <row r="7" spans="1:12" s="48" customFormat="1" ht="15" customHeight="1">
      <c r="A7" s="841" t="s">
        <v>942</v>
      </c>
      <c r="B7" s="841"/>
      <c r="C7" s="739"/>
      <c r="D7" s="739"/>
      <c r="E7" s="739"/>
      <c r="F7" s="739"/>
      <c r="G7" s="739"/>
      <c r="H7" s="739" t="s">
        <v>434</v>
      </c>
      <c r="I7" s="236" t="s">
        <v>404</v>
      </c>
      <c r="J7" s="236" t="s">
        <v>83</v>
      </c>
    </row>
    <row r="8" spans="1:12" s="55" customFormat="1" ht="15.75" customHeight="1">
      <c r="A8" s="180" t="s">
        <v>444</v>
      </c>
      <c r="B8" s="488" t="s">
        <v>446</v>
      </c>
      <c r="C8" s="489"/>
      <c r="D8" s="489"/>
      <c r="E8" s="490"/>
      <c r="F8" s="657"/>
      <c r="G8" s="489"/>
      <c r="H8" s="489"/>
      <c r="I8" s="489"/>
      <c r="J8" s="489"/>
      <c r="K8" s="491"/>
    </row>
    <row r="9" spans="1:12" s="55" customFormat="1" ht="15.75" customHeight="1">
      <c r="A9" s="180" t="s">
        <v>445</v>
      </c>
      <c r="B9" s="488" t="s">
        <v>447</v>
      </c>
      <c r="C9" s="489"/>
      <c r="D9" s="489"/>
      <c r="E9" s="490"/>
      <c r="F9" s="657"/>
      <c r="G9" s="489"/>
      <c r="H9" s="489"/>
      <c r="I9" s="489"/>
      <c r="J9" s="489"/>
      <c r="K9" s="491"/>
    </row>
    <row r="10" spans="1:12" s="55" customFormat="1" ht="15.75" customHeight="1">
      <c r="A10" s="180">
        <v>1</v>
      </c>
      <c r="B10" s="488" t="s">
        <v>448</v>
      </c>
      <c r="C10" s="489">
        <v>5077</v>
      </c>
      <c r="D10" s="489">
        <v>9910</v>
      </c>
      <c r="E10" s="490"/>
      <c r="F10" s="657">
        <v>1.4</v>
      </c>
      <c r="G10" s="489">
        <v>23758</v>
      </c>
      <c r="H10" s="489">
        <v>20983</v>
      </c>
      <c r="I10" s="489">
        <v>20983</v>
      </c>
      <c r="J10" s="489">
        <v>13315</v>
      </c>
      <c r="K10" s="491"/>
    </row>
    <row r="11" spans="1:12" s="55" customFormat="1" ht="15.75" customHeight="1">
      <c r="A11" s="180">
        <v>2</v>
      </c>
      <c r="B11" s="488" t="s">
        <v>435</v>
      </c>
      <c r="C11" s="490"/>
      <c r="D11" s="490"/>
      <c r="E11" s="492"/>
      <c r="F11" s="492"/>
      <c r="G11" s="492"/>
      <c r="H11" s="492"/>
      <c r="I11" s="492"/>
      <c r="J11" s="492"/>
      <c r="K11" s="491"/>
    </row>
    <row r="12" spans="1:12" s="55" customFormat="1" ht="15.75" customHeight="1">
      <c r="A12" s="180" t="s">
        <v>449</v>
      </c>
      <c r="B12" s="55" t="s">
        <v>450</v>
      </c>
      <c r="C12" s="490"/>
      <c r="D12" s="490"/>
      <c r="E12" s="489"/>
      <c r="F12" s="490"/>
      <c r="G12" s="489"/>
      <c r="H12" s="489"/>
      <c r="I12" s="489"/>
      <c r="J12" s="489"/>
      <c r="K12" s="491"/>
    </row>
    <row r="13" spans="1:12" s="55" customFormat="1" ht="15.75" customHeight="1">
      <c r="A13" s="180" t="s">
        <v>452</v>
      </c>
      <c r="B13" s="177" t="s">
        <v>451</v>
      </c>
      <c r="C13" s="490"/>
      <c r="D13" s="490"/>
      <c r="E13" s="489"/>
      <c r="F13" s="490"/>
      <c r="G13" s="489"/>
      <c r="H13" s="489"/>
      <c r="I13" s="489"/>
      <c r="J13" s="489"/>
      <c r="K13" s="491"/>
    </row>
    <row r="14" spans="1:12" s="55" customFormat="1" ht="15.75" customHeight="1">
      <c r="A14" s="180" t="s">
        <v>453</v>
      </c>
      <c r="B14" s="55" t="s">
        <v>454</v>
      </c>
      <c r="C14" s="490"/>
      <c r="D14" s="490"/>
      <c r="E14" s="489"/>
      <c r="F14" s="490"/>
      <c r="G14" s="489"/>
      <c r="H14" s="489"/>
      <c r="I14" s="489"/>
      <c r="J14" s="489"/>
      <c r="K14" s="491"/>
    </row>
    <row r="15" spans="1:12" s="55" customFormat="1" ht="15.75" customHeight="1">
      <c r="A15" s="180">
        <v>3</v>
      </c>
      <c r="B15" s="55" t="s">
        <v>436</v>
      </c>
      <c r="C15" s="490"/>
      <c r="D15" s="490"/>
      <c r="E15" s="490"/>
      <c r="F15" s="490"/>
      <c r="G15" s="492"/>
      <c r="H15" s="489"/>
      <c r="I15" s="489"/>
      <c r="J15" s="489"/>
      <c r="K15" s="491"/>
    </row>
    <row r="16" spans="1:12" s="55" customFormat="1" ht="15.75" customHeight="1">
      <c r="A16" s="180">
        <v>4</v>
      </c>
      <c r="B16" s="55" t="s">
        <v>437</v>
      </c>
      <c r="C16" s="490"/>
      <c r="D16" s="490"/>
      <c r="E16" s="490"/>
      <c r="F16" s="490"/>
      <c r="G16" s="489">
        <v>28903</v>
      </c>
      <c r="H16" s="489">
        <v>5217</v>
      </c>
      <c r="I16" s="489">
        <v>5217</v>
      </c>
      <c r="J16" s="489">
        <v>2609</v>
      </c>
      <c r="K16" s="491"/>
    </row>
    <row r="17" spans="1:10" s="488" customFormat="1" ht="15.75" customHeight="1">
      <c r="A17" s="493">
        <v>5</v>
      </c>
      <c r="B17" s="494" t="s">
        <v>438</v>
      </c>
      <c r="C17" s="495"/>
      <c r="D17" s="495"/>
      <c r="E17" s="495"/>
      <c r="F17" s="495"/>
      <c r="G17" s="496"/>
      <c r="H17" s="496"/>
      <c r="I17" s="496"/>
      <c r="J17" s="496"/>
    </row>
    <row r="18" spans="1:10" s="488" customFormat="1" ht="15.75" customHeight="1">
      <c r="A18" s="497">
        <v>6</v>
      </c>
      <c r="B18" s="223" t="s">
        <v>80</v>
      </c>
      <c r="C18" s="498"/>
      <c r="D18" s="498"/>
      <c r="E18" s="498"/>
      <c r="F18" s="498"/>
      <c r="G18" s="499">
        <v>52661</v>
      </c>
      <c r="H18" s="499">
        <v>26200</v>
      </c>
      <c r="I18" s="499">
        <v>26200</v>
      </c>
      <c r="J18" s="499">
        <v>15924</v>
      </c>
    </row>
  </sheetData>
  <mergeCells count="7">
    <mergeCell ref="H4:H7"/>
    <mergeCell ref="D4:D7"/>
    <mergeCell ref="E4:E7"/>
    <mergeCell ref="A7:B7"/>
    <mergeCell ref="C4:C7"/>
    <mergeCell ref="F4:F7"/>
    <mergeCell ref="G4:G7"/>
  </mergeCells>
  <hyperlinks>
    <hyperlink ref="L4" location="Index!A1" display="Index" xr:uid="{00000000-0004-0000-1800-000000000000}"/>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8" tint="-0.249977111117893"/>
  </sheetPr>
  <dimension ref="A1:F17"/>
  <sheetViews>
    <sheetView showGridLines="0" workbookViewId="0"/>
  </sheetViews>
  <sheetFormatPr defaultColWidth="9.26953125" defaultRowHeight="15.75" customHeight="1"/>
  <cols>
    <col min="1" max="1" width="5" style="38" customWidth="1"/>
    <col min="2" max="2" width="69.7265625" style="38" customWidth="1"/>
    <col min="3" max="3" width="16.453125" style="43" customWidth="1"/>
    <col min="4" max="4" width="13.54296875" style="38" customWidth="1"/>
    <col min="5" max="5" width="3.26953125" style="38" customWidth="1"/>
    <col min="6" max="6" width="8.54296875" style="38" customWidth="1"/>
    <col min="7" max="16384" width="9.26953125" style="38"/>
  </cols>
  <sheetData>
    <row r="1" spans="1:6" ht="15.75" customHeight="1">
      <c r="A1" s="14" t="s">
        <v>406</v>
      </c>
      <c r="C1" s="27"/>
      <c r="D1" s="10"/>
    </row>
    <row r="2" spans="1:6" s="466" customFormat="1" ht="15.75" customHeight="1">
      <c r="B2" s="328"/>
      <c r="C2" s="330"/>
      <c r="D2" s="329"/>
    </row>
    <row r="3" spans="1:6" s="466" customFormat="1" ht="15.75" customHeight="1">
      <c r="B3" s="329"/>
      <c r="C3" s="330" t="s">
        <v>45</v>
      </c>
      <c r="D3" s="330" t="s">
        <v>46</v>
      </c>
    </row>
    <row r="4" spans="1:6" s="466" customFormat="1" ht="15.75" customHeight="1">
      <c r="A4" s="315"/>
      <c r="B4" s="315"/>
      <c r="C4" s="842" t="s">
        <v>404</v>
      </c>
      <c r="D4" s="753" t="s">
        <v>83</v>
      </c>
      <c r="F4" s="90" t="s">
        <v>284</v>
      </c>
    </row>
    <row r="5" spans="1:6" s="329" customFormat="1" ht="15.75" customHeight="1">
      <c r="A5" s="313" t="s">
        <v>942</v>
      </c>
      <c r="B5" s="313"/>
      <c r="C5" s="843"/>
      <c r="D5" s="844"/>
    </row>
    <row r="6" spans="1:6" s="337" customFormat="1" ht="15.75" customHeight="1">
      <c r="A6" s="335">
        <v>1</v>
      </c>
      <c r="B6" s="467" t="s">
        <v>407</v>
      </c>
      <c r="C6" s="468"/>
      <c r="D6" s="336"/>
    </row>
    <row r="7" spans="1:6" s="337" customFormat="1" ht="15.75" customHeight="1">
      <c r="A7" s="335">
        <v>2</v>
      </c>
      <c r="B7" s="467" t="s">
        <v>408</v>
      </c>
      <c r="C7" s="421"/>
      <c r="D7" s="336"/>
    </row>
    <row r="8" spans="1:6" s="337" customFormat="1" ht="15.75" customHeight="1">
      <c r="A8" s="335">
        <v>3</v>
      </c>
      <c r="B8" s="467" t="s">
        <v>409</v>
      </c>
      <c r="C8" s="421"/>
      <c r="D8" s="336"/>
    </row>
    <row r="9" spans="1:6" s="337" customFormat="1" ht="15.75" customHeight="1">
      <c r="A9" s="335">
        <v>4</v>
      </c>
      <c r="B9" s="467" t="s">
        <v>410</v>
      </c>
      <c r="C9" s="468">
        <v>11639.43295431638</v>
      </c>
      <c r="D9" s="468">
        <v>3708.552922790208</v>
      </c>
    </row>
    <row r="10" spans="1:6" s="337" customFormat="1" ht="15.75" customHeight="1">
      <c r="A10" s="347" t="s">
        <v>405</v>
      </c>
      <c r="B10" s="500" t="s">
        <v>411</v>
      </c>
      <c r="C10" s="501"/>
      <c r="D10" s="348"/>
    </row>
    <row r="11" spans="1:6" s="337" customFormat="1" ht="15.75" customHeight="1">
      <c r="A11" s="502">
        <v>5</v>
      </c>
      <c r="B11" s="503" t="s">
        <v>412</v>
      </c>
      <c r="C11" s="351">
        <v>11639.43295431638</v>
      </c>
      <c r="D11" s="351">
        <v>3708.552922790208</v>
      </c>
    </row>
    <row r="12" spans="1:6" s="10" customFormat="1" ht="15.75" customHeight="1">
      <c r="C12" s="30"/>
      <c r="D12" s="30"/>
    </row>
    <row r="13" spans="1:6" ht="15.75" customHeight="1">
      <c r="B13" s="10"/>
      <c r="C13" s="30"/>
      <c r="D13" s="30"/>
    </row>
    <row r="14" spans="1:6" ht="15.75" customHeight="1">
      <c r="B14" s="10"/>
      <c r="C14" s="30"/>
      <c r="D14" s="30"/>
    </row>
    <row r="15" spans="1:6" ht="15.75" customHeight="1">
      <c r="B15" s="10"/>
      <c r="C15" s="30"/>
      <c r="D15" s="30"/>
    </row>
    <row r="16" spans="1:6" ht="15.75" customHeight="1">
      <c r="B16" s="10"/>
      <c r="C16" s="30"/>
      <c r="D16" s="30"/>
    </row>
    <row r="17" spans="2:4" ht="15.75" customHeight="1">
      <c r="B17" s="10"/>
      <c r="C17" s="30"/>
      <c r="D17" s="30"/>
    </row>
  </sheetData>
  <mergeCells count="2">
    <mergeCell ref="C4:C5"/>
    <mergeCell ref="D4:D5"/>
  </mergeCells>
  <hyperlinks>
    <hyperlink ref="F4" location="Index!A1" display="Index" xr:uid="{00000000-0004-0000-1900-000000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249977111117893"/>
  </sheetPr>
  <dimension ref="A1:H49"/>
  <sheetViews>
    <sheetView showGridLines="0" workbookViewId="0"/>
  </sheetViews>
  <sheetFormatPr defaultColWidth="8.81640625" defaultRowHeight="12"/>
  <cols>
    <col min="1" max="1" width="7.81640625" style="67" customWidth="1"/>
    <col min="2" max="2" width="61" style="89" customWidth="1"/>
    <col min="3" max="4" width="14.1796875" style="89" customWidth="1"/>
    <col min="5" max="5" width="2.26953125" style="89" customWidth="1"/>
    <col min="6" max="6" width="14.1796875" style="89" customWidth="1"/>
    <col min="7" max="7" width="3.81640625" style="89" customWidth="1"/>
    <col min="8" max="16384" width="8.81640625" style="89"/>
  </cols>
  <sheetData>
    <row r="1" spans="1:8" ht="15.75" customHeight="1">
      <c r="A1" s="614" t="s">
        <v>82</v>
      </c>
      <c r="B1" s="91"/>
      <c r="C1" s="91"/>
      <c r="D1" s="91"/>
      <c r="E1" s="91"/>
      <c r="F1" s="91"/>
    </row>
    <row r="2" spans="1:8" ht="15.75" customHeight="1">
      <c r="A2" s="92"/>
      <c r="B2" s="91"/>
      <c r="C2" s="91"/>
      <c r="D2" s="91"/>
      <c r="E2" s="91"/>
      <c r="F2" s="91"/>
    </row>
    <row r="3" spans="1:8" ht="15.75" customHeight="1">
      <c r="A3" s="92"/>
      <c r="B3" s="91"/>
      <c r="C3" s="93" t="s">
        <v>45</v>
      </c>
      <c r="D3" s="93" t="s">
        <v>46</v>
      </c>
      <c r="E3" s="93"/>
      <c r="F3" s="93" t="s">
        <v>47</v>
      </c>
    </row>
    <row r="4" spans="1:8" ht="22.5" customHeight="1">
      <c r="A4" s="199"/>
      <c r="B4" s="196"/>
      <c r="C4" s="728" t="s">
        <v>43</v>
      </c>
      <c r="D4" s="728"/>
      <c r="E4" s="523"/>
      <c r="F4" s="726" t="s">
        <v>44</v>
      </c>
      <c r="H4" s="94" t="s">
        <v>284</v>
      </c>
    </row>
    <row r="5" spans="1:8" ht="22.5" customHeight="1">
      <c r="A5" s="199"/>
      <c r="B5" s="196"/>
      <c r="C5" s="729"/>
      <c r="D5" s="729"/>
      <c r="E5" s="523"/>
      <c r="F5" s="727" t="s">
        <v>47</v>
      </c>
    </row>
    <row r="6" spans="1:8" ht="22.5" customHeight="1">
      <c r="A6" s="199" t="s">
        <v>84</v>
      </c>
      <c r="B6" s="196"/>
      <c r="C6" s="197" t="s">
        <v>938</v>
      </c>
      <c r="D6" s="197" t="s">
        <v>939</v>
      </c>
      <c r="E6" s="198"/>
      <c r="F6" s="197" t="s">
        <v>938</v>
      </c>
    </row>
    <row r="7" spans="1:8" ht="15.75" customHeight="1">
      <c r="A7" s="95">
        <v>1</v>
      </c>
      <c r="B7" s="96" t="s">
        <v>48</v>
      </c>
      <c r="C7" s="97">
        <v>768884.40811815392</v>
      </c>
      <c r="D7" s="97">
        <v>761925.67005943705</v>
      </c>
      <c r="E7" s="97"/>
      <c r="F7" s="97">
        <v>61510.752649452312</v>
      </c>
    </row>
    <row r="8" spans="1:8" ht="15.75" customHeight="1">
      <c r="A8" s="95">
        <v>2</v>
      </c>
      <c r="B8" s="98" t="s">
        <v>840</v>
      </c>
      <c r="C8" s="99">
        <v>768884.40811815392</v>
      </c>
      <c r="D8" s="99">
        <v>761925.67005943705</v>
      </c>
      <c r="E8" s="99"/>
      <c r="F8" s="99">
        <v>61510.752649452312</v>
      </c>
    </row>
    <row r="9" spans="1:8" ht="15.75" customHeight="1">
      <c r="A9" s="95">
        <v>3</v>
      </c>
      <c r="B9" s="98" t="s">
        <v>50</v>
      </c>
      <c r="C9" s="99"/>
      <c r="D9" s="99"/>
      <c r="E9" s="99"/>
      <c r="F9" s="99"/>
    </row>
    <row r="10" spans="1:8" ht="15.75" customHeight="1">
      <c r="A10" s="95">
        <v>4</v>
      </c>
      <c r="B10" s="98" t="s">
        <v>51</v>
      </c>
      <c r="C10" s="99"/>
      <c r="D10" s="99"/>
      <c r="E10" s="99"/>
      <c r="F10" s="99"/>
    </row>
    <row r="11" spans="1:8" ht="15.75" customHeight="1">
      <c r="A11" s="95" t="s">
        <v>52</v>
      </c>
      <c r="B11" s="98" t="s">
        <v>53</v>
      </c>
      <c r="C11" s="99"/>
      <c r="D11" s="99"/>
      <c r="E11" s="99"/>
      <c r="F11" s="99"/>
    </row>
    <row r="12" spans="1:8" ht="15.75" customHeight="1">
      <c r="A12" s="95">
        <v>5</v>
      </c>
      <c r="B12" s="98" t="s">
        <v>54</v>
      </c>
      <c r="C12" s="99"/>
      <c r="D12" s="99"/>
      <c r="E12" s="99"/>
      <c r="F12" s="99"/>
    </row>
    <row r="13" spans="1:8" ht="15.75" customHeight="1">
      <c r="A13" s="95">
        <v>6</v>
      </c>
      <c r="B13" s="96" t="s">
        <v>55</v>
      </c>
      <c r="C13" s="97">
        <v>19631.8315103729</v>
      </c>
      <c r="D13" s="97">
        <v>21187.594693466031</v>
      </c>
      <c r="E13" s="97"/>
      <c r="F13" s="97">
        <v>1570.5465208298319</v>
      </c>
    </row>
    <row r="14" spans="1:8" ht="15.75" customHeight="1">
      <c r="A14" s="95">
        <v>7</v>
      </c>
      <c r="B14" s="98" t="s">
        <v>49</v>
      </c>
      <c r="C14" s="99">
        <v>15923.278587582692</v>
      </c>
      <c r="D14" s="99">
        <v>16256.773114935831</v>
      </c>
      <c r="E14" s="99"/>
      <c r="F14" s="99">
        <v>1273.8622870066154</v>
      </c>
    </row>
    <row r="15" spans="1:8" ht="15.75" customHeight="1">
      <c r="A15" s="95">
        <v>8</v>
      </c>
      <c r="B15" s="98" t="s">
        <v>56</v>
      </c>
      <c r="C15" s="99"/>
      <c r="D15" s="99"/>
      <c r="E15" s="99"/>
      <c r="F15" s="99"/>
    </row>
    <row r="16" spans="1:8" ht="15.75" customHeight="1">
      <c r="A16" s="95" t="s">
        <v>57</v>
      </c>
      <c r="B16" s="98" t="s">
        <v>58</v>
      </c>
      <c r="C16" s="99"/>
      <c r="D16" s="99"/>
      <c r="E16" s="99"/>
      <c r="F16" s="99"/>
    </row>
    <row r="17" spans="1:6" ht="15.75" customHeight="1">
      <c r="A17" s="95" t="s">
        <v>59</v>
      </c>
      <c r="B17" s="98" t="s">
        <v>60</v>
      </c>
      <c r="C17" s="99">
        <v>3708.552922790208</v>
      </c>
      <c r="D17" s="99">
        <v>4930.8215785301991</v>
      </c>
      <c r="E17" s="99"/>
      <c r="F17" s="99">
        <v>296.68423382321663</v>
      </c>
    </row>
    <row r="18" spans="1:6" ht="15.75" customHeight="1">
      <c r="A18" s="95">
        <v>9</v>
      </c>
      <c r="B18" s="98" t="s">
        <v>61</v>
      </c>
      <c r="C18" s="99"/>
      <c r="D18" s="99"/>
      <c r="E18" s="99"/>
      <c r="F18" s="99"/>
    </row>
    <row r="19" spans="1:6" ht="15.75" customHeight="1">
      <c r="A19" s="95">
        <v>10</v>
      </c>
      <c r="B19" s="96" t="s">
        <v>62</v>
      </c>
      <c r="C19" s="394"/>
      <c r="D19" s="394"/>
      <c r="E19" s="394"/>
      <c r="F19" s="394"/>
    </row>
    <row r="20" spans="1:6" ht="15.75" customHeight="1">
      <c r="A20" s="95">
        <v>11</v>
      </c>
      <c r="B20" s="96" t="s">
        <v>62</v>
      </c>
      <c r="C20" s="394"/>
      <c r="D20" s="394"/>
      <c r="E20" s="394"/>
      <c r="F20" s="394"/>
    </row>
    <row r="21" spans="1:6" ht="15.75" customHeight="1">
      <c r="A21" s="95">
        <v>12</v>
      </c>
      <c r="B21" s="96" t="s">
        <v>62</v>
      </c>
      <c r="C21" s="394"/>
      <c r="D21" s="394"/>
      <c r="E21" s="394"/>
      <c r="F21" s="394"/>
    </row>
    <row r="22" spans="1:6" ht="15.75" customHeight="1">
      <c r="A22" s="95">
        <v>13</v>
      </c>
      <c r="B22" s="96" t="s">
        <v>62</v>
      </c>
      <c r="C22" s="394"/>
      <c r="D22" s="394"/>
      <c r="E22" s="394"/>
      <c r="F22" s="394"/>
    </row>
    <row r="23" spans="1:6" ht="15.75" customHeight="1">
      <c r="A23" s="95">
        <v>14</v>
      </c>
      <c r="B23" s="96" t="s">
        <v>62</v>
      </c>
      <c r="C23" s="394"/>
      <c r="D23" s="394"/>
      <c r="E23" s="394"/>
      <c r="F23" s="394"/>
    </row>
    <row r="24" spans="1:6" ht="15.75" customHeight="1">
      <c r="A24" s="95">
        <v>15</v>
      </c>
      <c r="B24" s="96" t="s">
        <v>63</v>
      </c>
      <c r="C24" s="97"/>
      <c r="D24" s="97"/>
      <c r="E24" s="97"/>
      <c r="F24" s="97"/>
    </row>
    <row r="25" spans="1:6" ht="15.75" customHeight="1">
      <c r="A25" s="95">
        <v>16</v>
      </c>
      <c r="B25" s="96" t="s">
        <v>841</v>
      </c>
      <c r="C25" s="97"/>
      <c r="D25" s="97"/>
      <c r="E25" s="97"/>
      <c r="F25" s="97"/>
    </row>
    <row r="26" spans="1:6" ht="15.75" customHeight="1">
      <c r="A26" s="95">
        <v>17</v>
      </c>
      <c r="B26" s="98" t="s">
        <v>64</v>
      </c>
      <c r="C26" s="99"/>
      <c r="D26" s="99"/>
      <c r="E26" s="99"/>
      <c r="F26" s="99"/>
    </row>
    <row r="27" spans="1:6" ht="15.75" customHeight="1">
      <c r="A27" s="95">
        <v>18</v>
      </c>
      <c r="B27" s="98" t="s">
        <v>65</v>
      </c>
      <c r="C27" s="99"/>
      <c r="D27" s="99"/>
      <c r="E27" s="99"/>
      <c r="F27" s="99"/>
    </row>
    <row r="28" spans="1:6" ht="15.75" customHeight="1">
      <c r="A28" s="95">
        <v>19</v>
      </c>
      <c r="B28" s="98" t="s">
        <v>66</v>
      </c>
      <c r="C28" s="99"/>
      <c r="D28" s="99"/>
      <c r="E28" s="99"/>
      <c r="F28" s="99"/>
    </row>
    <row r="29" spans="1:6" ht="15.75" customHeight="1">
      <c r="A29" s="95" t="s">
        <v>67</v>
      </c>
      <c r="B29" s="98" t="s">
        <v>68</v>
      </c>
      <c r="C29" s="99"/>
      <c r="D29" s="99"/>
      <c r="E29" s="99"/>
      <c r="F29" s="99"/>
    </row>
    <row r="30" spans="1:6" ht="15.75" customHeight="1">
      <c r="A30" s="95">
        <v>20</v>
      </c>
      <c r="B30" s="96" t="s">
        <v>69</v>
      </c>
      <c r="C30" s="97">
        <v>10045.078725859006</v>
      </c>
      <c r="D30" s="97">
        <v>11497.998356060125</v>
      </c>
      <c r="E30" s="97"/>
      <c r="F30" s="97">
        <v>803.60629806872055</v>
      </c>
    </row>
    <row r="31" spans="1:6" ht="15.75" customHeight="1">
      <c r="A31" s="95">
        <v>21</v>
      </c>
      <c r="B31" s="98" t="s">
        <v>840</v>
      </c>
      <c r="C31" s="99">
        <v>10045.078725859006</v>
      </c>
      <c r="D31" s="99">
        <v>11497.998356060125</v>
      </c>
      <c r="E31" s="99"/>
      <c r="F31" s="99">
        <v>803.60629806872055</v>
      </c>
    </row>
    <row r="32" spans="1:6" ht="15.75" customHeight="1">
      <c r="A32" s="95">
        <v>22</v>
      </c>
      <c r="B32" s="98" t="s">
        <v>70</v>
      </c>
      <c r="C32" s="99"/>
      <c r="D32" s="99"/>
      <c r="E32" s="99"/>
      <c r="F32" s="99"/>
    </row>
    <row r="33" spans="1:6" ht="15.75" customHeight="1">
      <c r="A33" s="95" t="s">
        <v>71</v>
      </c>
      <c r="B33" s="96" t="s">
        <v>72</v>
      </c>
    </row>
    <row r="34" spans="1:6" ht="15.75" customHeight="1">
      <c r="A34" s="95">
        <v>23</v>
      </c>
      <c r="B34" s="96" t="s">
        <v>73</v>
      </c>
      <c r="C34" s="100">
        <v>89166.492518396248</v>
      </c>
      <c r="D34" s="100">
        <v>89166.492518396248</v>
      </c>
      <c r="E34" s="100"/>
      <c r="F34" s="100">
        <v>7133.3194014717001</v>
      </c>
    </row>
    <row r="35" spans="1:6" ht="15.75" customHeight="1">
      <c r="A35" s="95" t="s">
        <v>74</v>
      </c>
      <c r="B35" s="96" t="s">
        <v>75</v>
      </c>
      <c r="C35" s="99"/>
      <c r="D35" s="99"/>
      <c r="E35" s="99"/>
      <c r="F35" s="99"/>
    </row>
    <row r="36" spans="1:6" ht="15.75" customHeight="1">
      <c r="A36" s="95" t="s">
        <v>76</v>
      </c>
      <c r="B36" s="96" t="s">
        <v>77</v>
      </c>
      <c r="C36" s="99">
        <v>89166.492518396248</v>
      </c>
      <c r="D36" s="99">
        <v>89166.492518396248</v>
      </c>
      <c r="E36" s="99"/>
      <c r="F36" s="99">
        <v>7133.3194014717001</v>
      </c>
    </row>
    <row r="37" spans="1:6" ht="15.75" customHeight="1">
      <c r="A37" s="95" t="s">
        <v>78</v>
      </c>
      <c r="B37" s="96" t="s">
        <v>79</v>
      </c>
      <c r="C37" s="99"/>
      <c r="D37" s="99"/>
      <c r="E37" s="99"/>
      <c r="F37" s="99"/>
    </row>
    <row r="38" spans="1:6" ht="15.75" customHeight="1">
      <c r="A38" s="95">
        <v>24</v>
      </c>
      <c r="B38" s="96" t="s">
        <v>81</v>
      </c>
      <c r="C38" s="97">
        <v>23973</v>
      </c>
      <c r="D38" s="97">
        <v>23313.926005000001</v>
      </c>
      <c r="E38" s="99"/>
      <c r="F38" s="97">
        <v>1917.8400000000001</v>
      </c>
    </row>
    <row r="39" spans="1:6" ht="15.75" customHeight="1">
      <c r="A39" s="95">
        <v>25</v>
      </c>
      <c r="B39" s="96" t="s">
        <v>62</v>
      </c>
      <c r="C39" s="394"/>
      <c r="D39" s="394"/>
      <c r="E39" s="394"/>
      <c r="F39" s="394"/>
    </row>
    <row r="40" spans="1:6" ht="15.75" customHeight="1">
      <c r="A40" s="95">
        <v>26</v>
      </c>
      <c r="B40" s="96" t="s">
        <v>62</v>
      </c>
      <c r="C40" s="394"/>
      <c r="D40" s="394"/>
      <c r="E40" s="394"/>
      <c r="F40" s="394"/>
    </row>
    <row r="41" spans="1:6" ht="15.75" customHeight="1">
      <c r="A41" s="95">
        <v>27</v>
      </c>
      <c r="B41" s="96" t="s">
        <v>62</v>
      </c>
      <c r="C41" s="394"/>
      <c r="D41" s="394"/>
      <c r="E41" s="394"/>
      <c r="F41" s="394"/>
    </row>
    <row r="42" spans="1:6" ht="15.75" customHeight="1">
      <c r="A42" s="107">
        <v>28</v>
      </c>
      <c r="B42" s="101" t="s">
        <v>62</v>
      </c>
      <c r="C42" s="394"/>
      <c r="D42" s="394"/>
      <c r="E42" s="394"/>
      <c r="F42" s="394"/>
    </row>
    <row r="43" spans="1:6" ht="15.75" customHeight="1">
      <c r="A43" s="108">
        <v>29</v>
      </c>
      <c r="B43" s="102" t="s">
        <v>80</v>
      </c>
      <c r="C43" s="103">
        <v>911700.81087278214</v>
      </c>
      <c r="D43" s="103">
        <v>907091.68163235951</v>
      </c>
      <c r="E43" s="104"/>
      <c r="F43" s="103">
        <v>72936.06486982257</v>
      </c>
    </row>
    <row r="44" spans="1:6">
      <c r="A44" s="105"/>
      <c r="E44" s="106"/>
      <c r="F44" s="106"/>
    </row>
    <row r="45" spans="1:6">
      <c r="B45" s="67"/>
      <c r="C45" s="67"/>
      <c r="D45" s="67"/>
      <c r="E45" s="67"/>
      <c r="F45" s="67"/>
    </row>
    <row r="46" spans="1:6" ht="12.75" customHeight="1">
      <c r="B46" s="67"/>
      <c r="C46" s="67"/>
      <c r="D46" s="67"/>
      <c r="E46" s="67"/>
      <c r="F46" s="67"/>
    </row>
    <row r="47" spans="1:6" ht="12.75" customHeight="1">
      <c r="B47" s="67"/>
      <c r="C47" s="67"/>
      <c r="D47" s="67"/>
      <c r="E47" s="67"/>
      <c r="F47" s="67"/>
    </row>
    <row r="48" spans="1:6" ht="12.75" customHeight="1">
      <c r="B48" s="67"/>
      <c r="C48" s="67"/>
      <c r="D48" s="67"/>
      <c r="E48" s="67"/>
      <c r="F48" s="67"/>
    </row>
    <row r="49" spans="2:3" ht="12.75" customHeight="1">
      <c r="B49" s="67"/>
      <c r="C49" s="67"/>
    </row>
  </sheetData>
  <mergeCells count="2">
    <mergeCell ref="F4:F5"/>
    <mergeCell ref="C4:D5"/>
  </mergeCells>
  <hyperlinks>
    <hyperlink ref="H4" location="Index!A1" display="Index" xr:uid="{E2CD87E0-54FF-4CBA-8ACB-883DA6B082F9}"/>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8" tint="-0.249977111117893"/>
  </sheetPr>
  <dimension ref="A1:P19"/>
  <sheetViews>
    <sheetView showGridLines="0" zoomScaleNormal="100" workbookViewId="0"/>
  </sheetViews>
  <sheetFormatPr defaultColWidth="9.26953125" defaultRowHeight="15.75" customHeight="1"/>
  <cols>
    <col min="1" max="1" width="5" style="38" customWidth="1"/>
    <col min="2" max="2" width="47.81640625" style="38" bestFit="1" customWidth="1"/>
    <col min="3" max="6" width="9.54296875" style="43" customWidth="1"/>
    <col min="7" max="13" width="9.54296875" style="38" customWidth="1"/>
    <col min="14" max="14" width="17.26953125" style="38" customWidth="1"/>
    <col min="15" max="15" width="3.1796875" style="38" customWidth="1"/>
    <col min="16" max="16" width="8.54296875" style="38" customWidth="1"/>
    <col min="17" max="16384" width="9.26953125" style="38"/>
  </cols>
  <sheetData>
    <row r="1" spans="1:16" ht="15.75" customHeight="1">
      <c r="A1" s="14" t="s">
        <v>414</v>
      </c>
      <c r="C1" s="27"/>
      <c r="D1" s="27"/>
      <c r="E1" s="27"/>
      <c r="F1" s="27"/>
      <c r="G1" s="10"/>
    </row>
    <row r="2" spans="1:16" s="466" customFormat="1" ht="15.75" customHeight="1">
      <c r="A2" s="328"/>
      <c r="C2" s="330"/>
      <c r="D2" s="330"/>
      <c r="E2" s="330"/>
      <c r="F2" s="330"/>
      <c r="G2" s="329"/>
    </row>
    <row r="3" spans="1:16" s="466" customFormat="1" ht="15.75" customHeight="1">
      <c r="B3" s="329"/>
      <c r="C3" s="330" t="s">
        <v>45</v>
      </c>
      <c r="D3" s="330" t="s">
        <v>46</v>
      </c>
      <c r="E3" s="330" t="s">
        <v>47</v>
      </c>
      <c r="F3" s="330" t="s">
        <v>85</v>
      </c>
      <c r="G3" s="330" t="s">
        <v>86</v>
      </c>
      <c r="H3" s="504" t="s">
        <v>296</v>
      </c>
      <c r="I3" s="504" t="s">
        <v>262</v>
      </c>
      <c r="J3" s="504" t="s">
        <v>292</v>
      </c>
      <c r="K3" s="504" t="s">
        <v>299</v>
      </c>
      <c r="L3" s="504" t="s">
        <v>300</v>
      </c>
      <c r="M3" s="504" t="s">
        <v>301</v>
      </c>
      <c r="N3" s="504" t="s">
        <v>302</v>
      </c>
    </row>
    <row r="4" spans="1:16" s="329" customFormat="1" ht="15.75" customHeight="1">
      <c r="A4" s="341" t="s">
        <v>942</v>
      </c>
      <c r="B4" s="341"/>
      <c r="C4" s="746" t="s">
        <v>415</v>
      </c>
      <c r="D4" s="746"/>
      <c r="E4" s="746"/>
      <c r="F4" s="746"/>
      <c r="G4" s="746"/>
      <c r="H4" s="746"/>
      <c r="I4" s="746"/>
      <c r="J4" s="746"/>
      <c r="K4" s="746"/>
      <c r="L4" s="746"/>
      <c r="M4" s="746"/>
      <c r="N4" s="743" t="s">
        <v>295</v>
      </c>
      <c r="P4" s="90" t="s">
        <v>284</v>
      </c>
    </row>
    <row r="5" spans="1:16" s="329" customFormat="1" ht="15.75" customHeight="1">
      <c r="A5" s="313"/>
      <c r="B5" s="313" t="s">
        <v>389</v>
      </c>
      <c r="C5" s="358">
        <v>0</v>
      </c>
      <c r="D5" s="358">
        <v>0.02</v>
      </c>
      <c r="E5" s="358">
        <v>0.04</v>
      </c>
      <c r="F5" s="358">
        <v>0.1</v>
      </c>
      <c r="G5" s="358">
        <v>0.2</v>
      </c>
      <c r="H5" s="358">
        <v>0.5</v>
      </c>
      <c r="I5" s="358">
        <v>0.7</v>
      </c>
      <c r="J5" s="358">
        <v>0.75</v>
      </c>
      <c r="K5" s="358">
        <v>1</v>
      </c>
      <c r="L5" s="358">
        <v>1.5</v>
      </c>
      <c r="M5" s="358" t="s">
        <v>400</v>
      </c>
      <c r="N5" s="744"/>
    </row>
    <row r="6" spans="1:16" s="337" customFormat="1" ht="15.75" customHeight="1">
      <c r="A6" s="335">
        <v>1</v>
      </c>
      <c r="B6" s="467" t="s">
        <v>413</v>
      </c>
      <c r="C6" s="468">
        <v>207</v>
      </c>
      <c r="D6" s="468"/>
      <c r="E6" s="468"/>
      <c r="F6" s="468"/>
      <c r="G6" s="468"/>
      <c r="H6" s="468"/>
      <c r="I6" s="468"/>
      <c r="J6" s="468"/>
      <c r="K6" s="468"/>
      <c r="L6" s="468"/>
      <c r="M6" s="468"/>
      <c r="N6" s="336">
        <v>207</v>
      </c>
    </row>
    <row r="7" spans="1:16" s="337" customFormat="1" ht="15.75" customHeight="1">
      <c r="A7" s="335">
        <v>2</v>
      </c>
      <c r="B7" s="467" t="s">
        <v>348</v>
      </c>
      <c r="C7" s="468"/>
      <c r="D7" s="468"/>
      <c r="E7" s="468"/>
      <c r="F7" s="468"/>
      <c r="G7" s="468"/>
      <c r="H7" s="468"/>
      <c r="I7" s="468"/>
      <c r="J7" s="468"/>
      <c r="K7" s="468"/>
      <c r="L7" s="468"/>
      <c r="M7" s="468"/>
      <c r="N7" s="336" t="s">
        <v>937</v>
      </c>
    </row>
    <row r="8" spans="1:16" s="337" customFormat="1" ht="15.75" customHeight="1">
      <c r="A8" s="335">
        <v>3</v>
      </c>
      <c r="B8" s="467" t="s">
        <v>349</v>
      </c>
      <c r="C8" s="468"/>
      <c r="D8" s="468"/>
      <c r="E8" s="468"/>
      <c r="F8" s="468"/>
      <c r="G8" s="468"/>
      <c r="H8" s="468"/>
      <c r="I8" s="468"/>
      <c r="J8" s="468"/>
      <c r="K8" s="468"/>
      <c r="L8" s="468"/>
      <c r="M8" s="468"/>
      <c r="N8" s="336" t="s">
        <v>937</v>
      </c>
    </row>
    <row r="9" spans="1:16" s="337" customFormat="1" ht="15.75" customHeight="1">
      <c r="A9" s="335">
        <v>4</v>
      </c>
      <c r="B9" s="467" t="s">
        <v>350</v>
      </c>
      <c r="C9" s="468"/>
      <c r="D9" s="468"/>
      <c r="E9" s="468"/>
      <c r="F9" s="468"/>
      <c r="G9" s="468"/>
      <c r="H9" s="468"/>
      <c r="I9" s="468"/>
      <c r="J9" s="468"/>
      <c r="K9" s="468"/>
      <c r="L9" s="468"/>
      <c r="M9" s="468"/>
      <c r="N9" s="336" t="s">
        <v>937</v>
      </c>
    </row>
    <row r="10" spans="1:16" s="337" customFormat="1" ht="15.75" customHeight="1">
      <c r="A10" s="335">
        <v>5</v>
      </c>
      <c r="B10" s="467" t="s">
        <v>847</v>
      </c>
      <c r="C10" s="468"/>
      <c r="D10" s="468"/>
      <c r="E10" s="468"/>
      <c r="F10" s="468"/>
      <c r="G10" s="468"/>
      <c r="H10" s="468"/>
      <c r="I10" s="468"/>
      <c r="J10" s="468"/>
      <c r="K10" s="468"/>
      <c r="L10" s="468"/>
      <c r="M10" s="468"/>
      <c r="N10" s="336" t="s">
        <v>937</v>
      </c>
    </row>
    <row r="11" spans="1:16" s="337" customFormat="1" ht="15.75" customHeight="1">
      <c r="A11" s="335">
        <v>6</v>
      </c>
      <c r="B11" s="467" t="s">
        <v>351</v>
      </c>
      <c r="C11" s="468"/>
      <c r="D11" s="468"/>
      <c r="E11" s="468"/>
      <c r="F11" s="468"/>
      <c r="G11" s="468">
        <v>2606</v>
      </c>
      <c r="H11" s="468">
        <v>15558</v>
      </c>
      <c r="I11" s="468"/>
      <c r="J11" s="468"/>
      <c r="K11" s="468"/>
      <c r="L11" s="468"/>
      <c r="M11" s="468"/>
      <c r="N11" s="336">
        <v>18164</v>
      </c>
    </row>
    <row r="12" spans="1:16" s="337" customFormat="1" ht="15.75" customHeight="1">
      <c r="A12" s="335">
        <v>7</v>
      </c>
      <c r="B12" s="467" t="s">
        <v>352</v>
      </c>
      <c r="C12" s="468"/>
      <c r="D12" s="468"/>
      <c r="E12" s="468"/>
      <c r="F12" s="468"/>
      <c r="G12" s="468"/>
      <c r="H12" s="468">
        <v>8</v>
      </c>
      <c r="I12" s="468"/>
      <c r="J12" s="468"/>
      <c r="K12" s="468">
        <v>7441</v>
      </c>
      <c r="L12" s="468"/>
      <c r="M12" s="468"/>
      <c r="N12" s="336">
        <v>7449</v>
      </c>
    </row>
    <row r="13" spans="1:16" s="337" customFormat="1" ht="15.75" customHeight="1">
      <c r="A13" s="335">
        <v>8</v>
      </c>
      <c r="B13" s="467" t="s">
        <v>353</v>
      </c>
      <c r="C13" s="468"/>
      <c r="D13" s="468"/>
      <c r="E13" s="468"/>
      <c r="F13" s="468"/>
      <c r="G13" s="468"/>
      <c r="H13" s="468"/>
      <c r="I13" s="468"/>
      <c r="J13" s="468">
        <v>380</v>
      </c>
      <c r="K13" s="468"/>
      <c r="L13" s="468"/>
      <c r="M13" s="468"/>
      <c r="N13" s="336">
        <v>380</v>
      </c>
    </row>
    <row r="14" spans="1:16" s="337" customFormat="1" ht="15.75" customHeight="1">
      <c r="A14" s="335">
        <v>9</v>
      </c>
      <c r="B14" s="603" t="s">
        <v>416</v>
      </c>
      <c r="C14" s="468"/>
      <c r="D14" s="468"/>
      <c r="E14" s="468"/>
      <c r="F14" s="468"/>
      <c r="G14" s="468"/>
      <c r="H14" s="468"/>
      <c r="I14" s="468"/>
      <c r="J14" s="468"/>
      <c r="K14" s="468"/>
      <c r="L14" s="468"/>
      <c r="M14" s="468"/>
      <c r="N14" s="336"/>
    </row>
    <row r="15" spans="1:16" s="337" customFormat="1" ht="15.75" customHeight="1">
      <c r="A15" s="347">
        <v>10</v>
      </c>
      <c r="B15" s="500" t="s">
        <v>392</v>
      </c>
      <c r="C15" s="501"/>
      <c r="D15" s="501"/>
      <c r="E15" s="501"/>
      <c r="F15" s="501"/>
      <c r="G15" s="501"/>
      <c r="H15" s="501"/>
      <c r="I15" s="501"/>
      <c r="J15" s="501"/>
      <c r="K15" s="501"/>
      <c r="L15" s="501"/>
      <c r="M15" s="501"/>
      <c r="N15" s="348"/>
    </row>
    <row r="16" spans="1:16" s="337" customFormat="1" ht="15.75" customHeight="1">
      <c r="A16" s="502">
        <v>11</v>
      </c>
      <c r="B16" s="503" t="s">
        <v>80</v>
      </c>
      <c r="C16" s="604">
        <v>207</v>
      </c>
      <c r="D16" s="604" t="s">
        <v>937</v>
      </c>
      <c r="E16" s="604" t="s">
        <v>937</v>
      </c>
      <c r="F16" s="604" t="s">
        <v>937</v>
      </c>
      <c r="G16" s="604">
        <v>2606</v>
      </c>
      <c r="H16" s="604">
        <v>15566</v>
      </c>
      <c r="I16" s="604"/>
      <c r="J16" s="604">
        <v>380</v>
      </c>
      <c r="K16" s="604">
        <v>7441</v>
      </c>
      <c r="L16" s="604"/>
      <c r="M16" s="604"/>
      <c r="N16" s="604">
        <v>26200</v>
      </c>
    </row>
    <row r="17" spans="1:14" ht="15.75" customHeight="1">
      <c r="A17" s="39"/>
      <c r="B17" s="10"/>
      <c r="C17" s="30"/>
      <c r="D17" s="30"/>
      <c r="E17" s="30"/>
      <c r="F17" s="30"/>
      <c r="G17" s="30"/>
      <c r="H17" s="30"/>
      <c r="I17" s="30"/>
      <c r="J17" s="30"/>
      <c r="K17" s="30"/>
      <c r="L17" s="30"/>
      <c r="M17" s="30"/>
      <c r="N17" s="30"/>
    </row>
    <row r="18" spans="1:14" ht="15.75" customHeight="1">
      <c r="B18" s="10"/>
      <c r="C18" s="30"/>
      <c r="D18" s="30"/>
      <c r="E18" s="30"/>
      <c r="F18" s="30"/>
      <c r="G18" s="30"/>
      <c r="H18" s="30"/>
      <c r="I18" s="30"/>
      <c r="J18" s="30"/>
      <c r="K18" s="30"/>
      <c r="L18" s="30"/>
      <c r="M18" s="30"/>
      <c r="N18" s="30"/>
    </row>
    <row r="19" spans="1:14" ht="15.75" customHeight="1">
      <c r="B19" s="10"/>
      <c r="C19" s="30"/>
      <c r="D19" s="30"/>
      <c r="E19" s="30"/>
      <c r="F19" s="30"/>
      <c r="G19" s="30"/>
      <c r="H19" s="30"/>
      <c r="I19" s="30"/>
      <c r="J19" s="30"/>
      <c r="K19" s="30"/>
      <c r="L19" s="30"/>
      <c r="M19" s="30"/>
      <c r="N19" s="30"/>
    </row>
  </sheetData>
  <mergeCells count="2">
    <mergeCell ref="C4:M4"/>
    <mergeCell ref="N4:N5"/>
  </mergeCells>
  <hyperlinks>
    <hyperlink ref="P4" location="Index!A1" display="Index" xr:uid="{00000000-0004-0000-1A00-000000000000}"/>
  </hyperlink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8" tint="-0.249977111117893"/>
  </sheetPr>
  <dimension ref="A1:O18"/>
  <sheetViews>
    <sheetView showGridLines="0" workbookViewId="0"/>
  </sheetViews>
  <sheetFormatPr defaultColWidth="9.26953125" defaultRowHeight="15.75" customHeight="1"/>
  <cols>
    <col min="1" max="1" width="3.7265625" style="38" customWidth="1"/>
    <col min="2" max="2" width="25" style="38" customWidth="1"/>
    <col min="3" max="3" width="13.54296875" style="43" customWidth="1"/>
    <col min="4" max="4" width="13.54296875" style="38" customWidth="1"/>
    <col min="5" max="5" width="1.453125" style="38" customWidth="1"/>
    <col min="6" max="7" width="13.54296875" style="38" customWidth="1"/>
    <col min="8" max="8" width="1.453125" style="38" customWidth="1"/>
    <col min="9" max="10" width="14.26953125" style="38" customWidth="1"/>
    <col min="11" max="11" width="1.7265625" style="38" customWidth="1"/>
    <col min="12" max="12" width="14.26953125" style="38" customWidth="1"/>
    <col min="13" max="13" width="13.54296875" style="38" customWidth="1"/>
    <col min="14" max="14" width="3.54296875" style="38" customWidth="1"/>
    <col min="15" max="15" width="8.54296875" style="38" customWidth="1"/>
    <col min="16" max="16384" width="9.26953125" style="38"/>
  </cols>
  <sheetData>
    <row r="1" spans="1:15" ht="15.75" customHeight="1">
      <c r="A1" s="14" t="s">
        <v>430</v>
      </c>
      <c r="B1" s="14"/>
      <c r="C1" s="27"/>
      <c r="D1" s="10"/>
    </row>
    <row r="2" spans="1:15" s="466" customFormat="1" ht="15.75" customHeight="1">
      <c r="A2" s="328"/>
      <c r="B2" s="328"/>
      <c r="C2" s="330"/>
      <c r="D2" s="329"/>
    </row>
    <row r="3" spans="1:15" s="466" customFormat="1" ht="15.75" customHeight="1">
      <c r="C3" s="330" t="s">
        <v>45</v>
      </c>
      <c r="D3" s="330" t="s">
        <v>46</v>
      </c>
      <c r="E3" s="504"/>
      <c r="F3" s="504" t="s">
        <v>47</v>
      </c>
      <c r="G3" s="504" t="s">
        <v>85</v>
      </c>
      <c r="H3" s="504"/>
      <c r="I3" s="504" t="s">
        <v>86</v>
      </c>
      <c r="J3" s="504" t="s">
        <v>296</v>
      </c>
      <c r="K3" s="504"/>
      <c r="L3" s="504" t="s">
        <v>262</v>
      </c>
      <c r="M3" s="504" t="s">
        <v>292</v>
      </c>
    </row>
    <row r="4" spans="1:15" s="466" customFormat="1" ht="16.5" customHeight="1">
      <c r="A4" s="507" t="s">
        <v>942</v>
      </c>
      <c r="B4" s="507"/>
      <c r="C4" s="745" t="s">
        <v>417</v>
      </c>
      <c r="D4" s="745"/>
      <c r="E4" s="845"/>
      <c r="F4" s="745"/>
      <c r="G4" s="745"/>
      <c r="H4" s="508"/>
      <c r="I4" s="746" t="s">
        <v>418</v>
      </c>
      <c r="J4" s="746"/>
      <c r="K4" s="746"/>
      <c r="L4" s="746"/>
      <c r="M4" s="746"/>
      <c r="O4" s="90" t="s">
        <v>284</v>
      </c>
    </row>
    <row r="5" spans="1:15" s="466" customFormat="1" ht="24" customHeight="1">
      <c r="A5" s="508"/>
      <c r="B5" s="508"/>
      <c r="C5" s="788" t="s">
        <v>419</v>
      </c>
      <c r="D5" s="788"/>
      <c r="E5" s="316"/>
      <c r="F5" s="788" t="s">
        <v>420</v>
      </c>
      <c r="G5" s="788"/>
      <c r="H5" s="317"/>
      <c r="I5" s="788" t="s">
        <v>421</v>
      </c>
      <c r="J5" s="788"/>
      <c r="K5" s="317"/>
      <c r="L5" s="788" t="s">
        <v>431</v>
      </c>
      <c r="M5" s="788"/>
    </row>
    <row r="6" spans="1:15" s="466" customFormat="1" ht="16.5" customHeight="1">
      <c r="A6" s="313"/>
      <c r="B6" s="313" t="s">
        <v>432</v>
      </c>
      <c r="C6" s="509" t="s">
        <v>422</v>
      </c>
      <c r="D6" s="509" t="s">
        <v>423</v>
      </c>
      <c r="E6" s="509"/>
      <c r="F6" s="509" t="s">
        <v>422</v>
      </c>
      <c r="G6" s="509" t="s">
        <v>423</v>
      </c>
      <c r="H6" s="509"/>
      <c r="I6" s="509" t="s">
        <v>422</v>
      </c>
      <c r="J6" s="509" t="s">
        <v>423</v>
      </c>
      <c r="K6" s="509"/>
      <c r="L6" s="509" t="s">
        <v>422</v>
      </c>
      <c r="M6" s="509" t="s">
        <v>423</v>
      </c>
    </row>
    <row r="7" spans="1:15" s="337" customFormat="1" ht="15.75" customHeight="1">
      <c r="A7" s="512">
        <v>1</v>
      </c>
      <c r="B7" s="467" t="s">
        <v>424</v>
      </c>
      <c r="C7" s="336"/>
      <c r="D7" s="336">
        <v>2763</v>
      </c>
      <c r="E7" s="336"/>
      <c r="F7" s="336"/>
      <c r="G7" s="336"/>
      <c r="H7" s="336"/>
      <c r="J7" s="336"/>
      <c r="K7" s="336"/>
      <c r="L7" s="336"/>
      <c r="M7" s="336"/>
    </row>
    <row r="8" spans="1:15" s="337" customFormat="1" ht="15.75" customHeight="1">
      <c r="A8" s="512">
        <v>2</v>
      </c>
      <c r="B8" s="467" t="s">
        <v>425</v>
      </c>
      <c r="C8" s="336"/>
      <c r="D8" s="336">
        <v>716</v>
      </c>
      <c r="E8" s="336"/>
      <c r="F8" s="336"/>
      <c r="G8" s="336">
        <v>13259</v>
      </c>
      <c r="H8" s="336"/>
      <c r="J8" s="336"/>
      <c r="K8" s="336"/>
      <c r="L8" s="336"/>
      <c r="M8" s="336"/>
    </row>
    <row r="9" spans="1:15" s="337" customFormat="1" ht="15.75" customHeight="1">
      <c r="A9" s="512">
        <v>3</v>
      </c>
      <c r="B9" s="467" t="s">
        <v>426</v>
      </c>
      <c r="C9" s="336"/>
      <c r="D9" s="336">
        <v>397</v>
      </c>
      <c r="E9" s="336"/>
      <c r="F9" s="336"/>
      <c r="G9" s="336"/>
      <c r="H9" s="336"/>
      <c r="J9" s="336"/>
      <c r="K9" s="336"/>
      <c r="L9" s="336"/>
      <c r="M9" s="336"/>
    </row>
    <row r="10" spans="1:15" s="337" customFormat="1" ht="15.75" customHeight="1">
      <c r="A10" s="512">
        <v>4</v>
      </c>
      <c r="B10" s="467" t="s">
        <v>427</v>
      </c>
      <c r="C10" s="336"/>
      <c r="D10" s="336"/>
      <c r="E10" s="336"/>
      <c r="F10" s="336"/>
      <c r="G10" s="336"/>
      <c r="H10" s="336"/>
      <c r="J10" s="336"/>
      <c r="K10" s="336"/>
      <c r="L10" s="336"/>
      <c r="M10" s="336"/>
    </row>
    <row r="11" spans="1:15" s="337" customFormat="1" ht="15.75" customHeight="1">
      <c r="A11" s="512">
        <v>5</v>
      </c>
      <c r="B11" s="467" t="s">
        <v>816</v>
      </c>
      <c r="C11" s="336"/>
      <c r="D11" s="336"/>
      <c r="E11" s="336"/>
      <c r="F11" s="336"/>
      <c r="G11" s="336"/>
      <c r="H11" s="336"/>
      <c r="J11" s="336"/>
      <c r="K11" s="336"/>
      <c r="L11" s="336"/>
      <c r="M11" s="336"/>
    </row>
    <row r="12" spans="1:15" s="337" customFormat="1" ht="15.75" customHeight="1">
      <c r="A12" s="512">
        <v>6</v>
      </c>
      <c r="B12" s="467" t="s">
        <v>351</v>
      </c>
      <c r="C12" s="336"/>
      <c r="D12" s="336">
        <v>228</v>
      </c>
      <c r="E12" s="336"/>
      <c r="F12" s="336"/>
      <c r="G12" s="336"/>
      <c r="H12" s="336"/>
      <c r="J12" s="336">
        <v>10061</v>
      </c>
      <c r="K12" s="336"/>
      <c r="L12" s="336"/>
      <c r="M12" s="336">
        <v>28903</v>
      </c>
    </row>
    <row r="13" spans="1:15" s="337" customFormat="1" ht="15.75" customHeight="1">
      <c r="A13" s="512">
        <v>7</v>
      </c>
      <c r="B13" s="467" t="s">
        <v>433</v>
      </c>
      <c r="C13" s="336"/>
      <c r="D13" s="336"/>
      <c r="E13" s="336"/>
      <c r="F13" s="336"/>
      <c r="G13" s="336"/>
      <c r="H13" s="336"/>
      <c r="J13" s="336"/>
      <c r="K13" s="336"/>
      <c r="L13" s="336"/>
      <c r="M13" s="336"/>
    </row>
    <row r="14" spans="1:15" s="337" customFormat="1" ht="15.75" customHeight="1">
      <c r="A14" s="512">
        <v>8</v>
      </c>
      <c r="B14" s="467" t="s">
        <v>428</v>
      </c>
      <c r="C14" s="336"/>
      <c r="D14" s="336">
        <v>22263</v>
      </c>
      <c r="E14" s="336"/>
      <c r="F14" s="336"/>
      <c r="G14" s="336"/>
      <c r="H14" s="336"/>
      <c r="J14" s="336"/>
      <c r="K14" s="336"/>
      <c r="L14" s="336"/>
      <c r="M14" s="336"/>
    </row>
    <row r="15" spans="1:15" s="467" customFormat="1" ht="15.75" customHeight="1">
      <c r="A15" s="601">
        <v>9</v>
      </c>
      <c r="B15" s="500" t="s">
        <v>429</v>
      </c>
      <c r="C15" s="348"/>
      <c r="D15" s="348"/>
      <c r="E15" s="348"/>
      <c r="F15" s="348"/>
      <c r="G15" s="348"/>
      <c r="H15" s="348"/>
      <c r="I15" s="500"/>
      <c r="J15" s="348"/>
      <c r="K15" s="348"/>
      <c r="L15" s="348"/>
      <c r="M15" s="348"/>
    </row>
    <row r="16" spans="1:15" s="467" customFormat="1" ht="15.75" customHeight="1">
      <c r="A16" s="602">
        <v>10</v>
      </c>
      <c r="B16" s="503" t="s">
        <v>80</v>
      </c>
      <c r="C16" s="351"/>
      <c r="D16" s="351">
        <v>26367</v>
      </c>
      <c r="E16" s="351"/>
      <c r="F16" s="351"/>
      <c r="G16" s="351">
        <v>13259</v>
      </c>
      <c r="H16" s="351"/>
      <c r="I16" s="351"/>
      <c r="J16" s="351">
        <v>10061</v>
      </c>
      <c r="K16" s="351"/>
      <c r="L16" s="351"/>
      <c r="M16" s="351">
        <v>28903</v>
      </c>
    </row>
    <row r="17" spans="3:13" ht="15.75" customHeight="1">
      <c r="C17" s="30"/>
      <c r="D17" s="30"/>
      <c r="E17" s="30"/>
      <c r="F17" s="30"/>
      <c r="G17" s="30"/>
      <c r="H17" s="30"/>
      <c r="I17" s="30"/>
      <c r="J17" s="30"/>
      <c r="K17" s="30"/>
      <c r="L17" s="30"/>
      <c r="M17" s="42"/>
    </row>
    <row r="18" spans="3:13" ht="15.75" customHeight="1">
      <c r="C18" s="30"/>
      <c r="D18" s="30"/>
      <c r="E18" s="30"/>
      <c r="F18" s="30"/>
      <c r="G18" s="30"/>
      <c r="H18" s="30"/>
      <c r="I18" s="30"/>
      <c r="J18" s="30"/>
      <c r="K18" s="30"/>
      <c r="L18" s="30"/>
      <c r="M18" s="42"/>
    </row>
  </sheetData>
  <mergeCells count="6">
    <mergeCell ref="C4:G4"/>
    <mergeCell ref="I4:M4"/>
    <mergeCell ref="C5:D5"/>
    <mergeCell ref="F5:G5"/>
    <mergeCell ref="I5:J5"/>
    <mergeCell ref="L5:M5"/>
  </mergeCells>
  <hyperlinks>
    <hyperlink ref="O4" location="Index!A1" display="Index" xr:uid="{00000000-0004-0000-1B00-000000000000}"/>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8" tint="-0.249977111117893"/>
  </sheetPr>
  <dimension ref="A1:F21"/>
  <sheetViews>
    <sheetView showGridLines="0" workbookViewId="0"/>
  </sheetViews>
  <sheetFormatPr defaultColWidth="9.26953125" defaultRowHeight="15.75" customHeight="1"/>
  <cols>
    <col min="1" max="1" width="5" style="38" customWidth="1"/>
    <col min="2" max="2" width="42.26953125" style="38" customWidth="1"/>
    <col min="3" max="3" width="16.453125" style="43" customWidth="1"/>
    <col min="4" max="4" width="13.54296875" style="38" customWidth="1"/>
    <col min="5" max="5" width="3.26953125" style="38" customWidth="1"/>
    <col min="6" max="6" width="8.54296875" style="38" customWidth="1"/>
    <col min="7" max="16384" width="9.26953125" style="38"/>
  </cols>
  <sheetData>
    <row r="1" spans="1:6" ht="15.75" customHeight="1">
      <c r="A1" s="14" t="s">
        <v>710</v>
      </c>
      <c r="C1" s="27"/>
      <c r="D1" s="10"/>
    </row>
    <row r="2" spans="1:6" s="466" customFormat="1" ht="15.75" customHeight="1">
      <c r="A2" s="510"/>
      <c r="B2" s="328"/>
      <c r="C2" s="330"/>
      <c r="D2" s="329"/>
    </row>
    <row r="3" spans="1:6" s="466" customFormat="1" ht="15.75" customHeight="1">
      <c r="B3" s="329"/>
      <c r="C3" s="330" t="s">
        <v>45</v>
      </c>
      <c r="D3" s="330" t="s">
        <v>46</v>
      </c>
    </row>
    <row r="4" spans="1:6" s="466" customFormat="1" ht="15.75" customHeight="1">
      <c r="A4" s="315"/>
      <c r="B4" s="315"/>
      <c r="C4" s="846" t="s">
        <v>698</v>
      </c>
      <c r="D4" s="839" t="s">
        <v>699</v>
      </c>
      <c r="F4" s="90" t="s">
        <v>284</v>
      </c>
    </row>
    <row r="5" spans="1:6" s="329" customFormat="1" ht="15.75" customHeight="1">
      <c r="A5" s="313" t="s">
        <v>942</v>
      </c>
      <c r="B5" s="313"/>
      <c r="C5" s="847"/>
      <c r="D5" s="752"/>
    </row>
    <row r="6" spans="1:6" s="337" customFormat="1" ht="15.75" customHeight="1">
      <c r="A6" s="335"/>
      <c r="B6" s="511" t="s">
        <v>700</v>
      </c>
      <c r="C6" s="468"/>
      <c r="D6" s="336"/>
    </row>
    <row r="7" spans="1:6" s="337" customFormat="1" ht="15.75" customHeight="1">
      <c r="A7" s="335">
        <v>1</v>
      </c>
      <c r="B7" s="467" t="s">
        <v>701</v>
      </c>
      <c r="C7" s="468"/>
      <c r="D7" s="336"/>
    </row>
    <row r="8" spans="1:6" s="337" customFormat="1" ht="15.75" customHeight="1">
      <c r="A8" s="335">
        <v>2</v>
      </c>
      <c r="B8" s="467" t="s">
        <v>702</v>
      </c>
      <c r="C8" s="468"/>
      <c r="D8" s="336"/>
    </row>
    <row r="9" spans="1:6" s="337" customFormat="1" ht="15.75" customHeight="1">
      <c r="A9" s="335">
        <v>3</v>
      </c>
      <c r="B9" s="467" t="s">
        <v>703</v>
      </c>
      <c r="C9" s="468"/>
      <c r="D9" s="336"/>
    </row>
    <row r="10" spans="1:6" s="337" customFormat="1" ht="15.75" customHeight="1">
      <c r="A10" s="335">
        <v>4</v>
      </c>
      <c r="B10" s="467" t="s">
        <v>704</v>
      </c>
      <c r="C10" s="468"/>
      <c r="D10" s="336"/>
    </row>
    <row r="11" spans="1:6" s="337" customFormat="1" ht="15.75" customHeight="1">
      <c r="A11" s="347">
        <v>5</v>
      </c>
      <c r="B11" s="500" t="s">
        <v>705</v>
      </c>
      <c r="C11" s="501"/>
      <c r="D11" s="348"/>
    </row>
    <row r="12" spans="1:6" s="337" customFormat="1" ht="15.75" customHeight="1">
      <c r="A12" s="502">
        <v>6</v>
      </c>
      <c r="B12" s="503" t="s">
        <v>706</v>
      </c>
      <c r="C12" s="351">
        <v>0</v>
      </c>
      <c r="D12" s="351">
        <v>0</v>
      </c>
    </row>
    <row r="13" spans="1:6" s="337" customFormat="1" ht="15.75" customHeight="1">
      <c r="A13" s="335"/>
      <c r="B13" s="511" t="s">
        <v>707</v>
      </c>
      <c r="C13" s="349"/>
      <c r="D13" s="349"/>
    </row>
    <row r="14" spans="1:6" s="337" customFormat="1" ht="15.75" customHeight="1">
      <c r="A14" s="335">
        <v>7</v>
      </c>
      <c r="B14" s="467" t="s">
        <v>708</v>
      </c>
      <c r="C14" s="468"/>
      <c r="D14" s="336"/>
    </row>
    <row r="15" spans="1:6" s="337" customFormat="1" ht="15.75" customHeight="1">
      <c r="A15" s="335">
        <v>8</v>
      </c>
      <c r="B15" s="467" t="s">
        <v>709</v>
      </c>
      <c r="C15" s="468"/>
      <c r="D15" s="336"/>
    </row>
    <row r="16" spans="1:6" s="10" customFormat="1" ht="15.75" customHeight="1">
      <c r="C16" s="30"/>
      <c r="D16" s="30"/>
    </row>
    <row r="17" spans="2:4" ht="15.75" customHeight="1">
      <c r="B17" s="10"/>
      <c r="C17" s="30"/>
      <c r="D17" s="30"/>
    </row>
    <row r="18" spans="2:4" ht="15.75" customHeight="1">
      <c r="B18" s="10"/>
      <c r="C18" s="30"/>
      <c r="D18" s="30"/>
    </row>
    <row r="19" spans="2:4" ht="15.75" customHeight="1">
      <c r="B19" s="10"/>
      <c r="C19" s="30"/>
      <c r="D19" s="30"/>
    </row>
    <row r="20" spans="2:4" ht="15.75" customHeight="1">
      <c r="B20" s="10"/>
      <c r="C20" s="30"/>
      <c r="D20" s="30"/>
    </row>
    <row r="21" spans="2:4" ht="15.75" customHeight="1">
      <c r="B21" s="10"/>
      <c r="C21" s="30"/>
      <c r="D21" s="30"/>
    </row>
  </sheetData>
  <mergeCells count="2">
    <mergeCell ref="C4:C5"/>
    <mergeCell ref="D4:D5"/>
  </mergeCells>
  <hyperlinks>
    <hyperlink ref="F4" location="Index!A1" display="Index" xr:uid="{DA0B81F9-515B-44EB-BC0D-D87C5CC8C160}"/>
  </hyperlink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8" tint="-0.249977111117893"/>
  </sheetPr>
  <dimension ref="A1:G74"/>
  <sheetViews>
    <sheetView showGridLines="0" workbookViewId="0"/>
  </sheetViews>
  <sheetFormatPr defaultColWidth="9.26953125" defaultRowHeight="14"/>
  <cols>
    <col min="1" max="1" width="5" style="46" customWidth="1"/>
    <col min="2" max="2" width="1.7265625" style="46" customWidth="1"/>
    <col min="3" max="3" width="40.26953125" style="46" customWidth="1"/>
    <col min="4" max="4" width="16.54296875" style="46" customWidth="1"/>
    <col min="5" max="5" width="4" style="46" customWidth="1"/>
    <col min="6" max="6" width="8.54296875" style="46" customWidth="1"/>
    <col min="7" max="16384" width="9.26953125" style="46"/>
  </cols>
  <sheetData>
    <row r="1" spans="1:7" s="38" customFormat="1" ht="13">
      <c r="A1" s="14" t="s">
        <v>546</v>
      </c>
      <c r="C1" s="14"/>
      <c r="D1" s="14"/>
    </row>
    <row r="2" spans="1:7" s="466" customFormat="1" ht="11.5">
      <c r="B2" s="328"/>
      <c r="C2" s="328"/>
      <c r="D2" s="328"/>
    </row>
    <row r="3" spans="1:7" s="466" customFormat="1" ht="15" customHeight="1">
      <c r="B3" s="384"/>
      <c r="C3" s="384"/>
      <c r="D3" s="330" t="s">
        <v>45</v>
      </c>
    </row>
    <row r="4" spans="1:7" s="466" customFormat="1" ht="15.75" customHeight="1">
      <c r="A4" s="315"/>
      <c r="B4" s="315"/>
      <c r="C4" s="315"/>
      <c r="D4" s="315"/>
      <c r="F4" s="90" t="s">
        <v>284</v>
      </c>
    </row>
    <row r="5" spans="1:7" s="466" customFormat="1" ht="17.25" customHeight="1">
      <c r="A5" s="313" t="s">
        <v>942</v>
      </c>
      <c r="B5" s="516"/>
      <c r="C5" s="516"/>
      <c r="D5" s="517" t="s">
        <v>83</v>
      </c>
    </row>
    <row r="6" spans="1:7" s="467" customFormat="1" ht="15.75" customHeight="1">
      <c r="A6" s="512"/>
      <c r="B6" s="513" t="s">
        <v>538</v>
      </c>
      <c r="C6" s="513"/>
    </row>
    <row r="7" spans="1:7" s="422" customFormat="1" ht="15.75" customHeight="1">
      <c r="A7" s="335">
        <v>1</v>
      </c>
      <c r="B7" s="467"/>
      <c r="C7" s="467" t="s">
        <v>539</v>
      </c>
      <c r="D7" s="514">
        <v>4392.9803184580096</v>
      </c>
      <c r="E7" s="467"/>
      <c r="F7" s="467"/>
      <c r="G7" s="515"/>
    </row>
    <row r="8" spans="1:7" s="422" customFormat="1" ht="15.75" customHeight="1">
      <c r="A8" s="335">
        <v>2</v>
      </c>
      <c r="B8" s="467"/>
      <c r="C8" s="467" t="s">
        <v>540</v>
      </c>
      <c r="D8" s="514">
        <v>4235.3506260109998</v>
      </c>
      <c r="E8" s="467"/>
      <c r="F8" s="467"/>
      <c r="G8" s="515"/>
    </row>
    <row r="9" spans="1:7" s="422" customFormat="1" ht="15.75" customHeight="1">
      <c r="A9" s="335">
        <v>3</v>
      </c>
      <c r="B9" s="467"/>
      <c r="C9" s="467" t="s">
        <v>541</v>
      </c>
      <c r="D9" s="514">
        <v>1416.7477813899975</v>
      </c>
      <c r="E9" s="467"/>
      <c r="F9" s="467"/>
      <c r="G9" s="515"/>
    </row>
    <row r="10" spans="1:7" s="422" customFormat="1" ht="15.75" customHeight="1">
      <c r="A10" s="335">
        <v>4</v>
      </c>
      <c r="B10" s="467"/>
      <c r="C10" s="467" t="s">
        <v>542</v>
      </c>
      <c r="D10" s="336"/>
      <c r="E10" s="467"/>
      <c r="F10" s="467"/>
      <c r="G10" s="515"/>
    </row>
    <row r="11" spans="1:7" s="422" customFormat="1" ht="15.75" customHeight="1">
      <c r="A11" s="335"/>
      <c r="B11" s="513" t="s">
        <v>547</v>
      </c>
      <c r="C11" s="467"/>
      <c r="D11" s="336"/>
      <c r="E11" s="467"/>
      <c r="F11" s="467"/>
      <c r="G11" s="515"/>
    </row>
    <row r="12" spans="1:7" s="422" customFormat="1" ht="15.75" customHeight="1">
      <c r="A12" s="335">
        <v>5</v>
      </c>
      <c r="B12" s="467"/>
      <c r="C12" s="467" t="s">
        <v>543</v>
      </c>
      <c r="D12" s="336"/>
      <c r="E12" s="467"/>
      <c r="F12" s="467"/>
      <c r="G12" s="515"/>
    </row>
    <row r="13" spans="1:7" s="422" customFormat="1" ht="15.75" customHeight="1">
      <c r="A13" s="335">
        <v>6</v>
      </c>
      <c r="B13" s="467"/>
      <c r="C13" s="467" t="s">
        <v>544</v>
      </c>
      <c r="D13" s="336"/>
      <c r="E13" s="467"/>
      <c r="F13" s="467"/>
      <c r="G13" s="515"/>
    </row>
    <row r="14" spans="1:7" s="422" customFormat="1" ht="15.75" customHeight="1">
      <c r="A14" s="335">
        <v>7</v>
      </c>
      <c r="B14" s="467"/>
      <c r="C14" s="467" t="s">
        <v>545</v>
      </c>
      <c r="D14" s="336"/>
      <c r="E14" s="467"/>
      <c r="F14" s="467"/>
      <c r="G14" s="515"/>
    </row>
    <row r="15" spans="1:7" s="422" customFormat="1" ht="15.75" customHeight="1">
      <c r="A15" s="347">
        <v>8</v>
      </c>
      <c r="B15" s="500" t="s">
        <v>848</v>
      </c>
      <c r="C15" s="500"/>
      <c r="D15" s="348"/>
      <c r="E15" s="467"/>
      <c r="F15" s="467"/>
      <c r="G15" s="515"/>
    </row>
    <row r="16" spans="1:7" s="467" customFormat="1" ht="15.75" customHeight="1">
      <c r="A16" s="518">
        <v>9</v>
      </c>
      <c r="B16" s="503" t="s">
        <v>80</v>
      </c>
      <c r="C16" s="503"/>
      <c r="D16" s="351">
        <v>10045.078725859006</v>
      </c>
    </row>
    <row r="17" spans="2:4">
      <c r="B17" s="48"/>
      <c r="C17" s="48"/>
      <c r="D17" s="48"/>
    </row>
    <row r="18" spans="2:4" ht="14.5">
      <c r="B18" s="49"/>
      <c r="C18" s="49"/>
      <c r="D18"/>
    </row>
    <row r="19" spans="2:4">
      <c r="B19" s="48"/>
      <c r="C19" s="48"/>
      <c r="D19" s="48"/>
    </row>
    <row r="20" spans="2:4">
      <c r="B20" s="48"/>
      <c r="C20" s="48"/>
      <c r="D20" s="48"/>
    </row>
    <row r="21" spans="2:4">
      <c r="B21" s="48"/>
      <c r="C21" s="48"/>
      <c r="D21" s="48"/>
    </row>
    <row r="22" spans="2:4">
      <c r="B22" s="48"/>
      <c r="C22" s="48"/>
      <c r="D22" s="48"/>
    </row>
    <row r="23" spans="2:4">
      <c r="B23" s="48"/>
      <c r="C23" s="48"/>
      <c r="D23" s="48"/>
    </row>
    <row r="24" spans="2:4">
      <c r="B24" s="48"/>
      <c r="C24" s="48"/>
      <c r="D24" s="48"/>
    </row>
    <row r="25" spans="2:4">
      <c r="B25" s="48"/>
      <c r="C25" s="48"/>
      <c r="D25" s="48"/>
    </row>
    <row r="26" spans="2:4">
      <c r="B26" s="49"/>
      <c r="C26" s="49"/>
      <c r="D26" s="49"/>
    </row>
    <row r="27" spans="2:4">
      <c r="B27" s="48"/>
      <c r="C27" s="48"/>
      <c r="D27" s="48"/>
    </row>
    <row r="28" spans="2:4">
      <c r="B28" s="50"/>
      <c r="C28" s="50"/>
      <c r="D28" s="50"/>
    </row>
    <row r="29" spans="2:4">
      <c r="B29" s="49"/>
      <c r="C29" s="49"/>
      <c r="D29" s="49"/>
    </row>
    <row r="30" spans="2:4">
      <c r="B30" s="48"/>
      <c r="C30" s="48"/>
      <c r="D30" s="48"/>
    </row>
    <row r="31" spans="2:4">
      <c r="B31" s="48"/>
      <c r="C31" s="48"/>
      <c r="D31" s="48"/>
    </row>
    <row r="32" spans="2:4">
      <c r="B32" s="48"/>
      <c r="C32" s="48"/>
      <c r="D32" s="48"/>
    </row>
    <row r="33" spans="2:4">
      <c r="B33" s="48"/>
      <c r="C33" s="48"/>
      <c r="D33" s="48"/>
    </row>
    <row r="34" spans="2:4">
      <c r="B34" s="48"/>
      <c r="C34" s="48"/>
      <c r="D34" s="48"/>
    </row>
    <row r="35" spans="2:4" ht="14.5">
      <c r="B35" s="44"/>
      <c r="C35" s="44"/>
      <c r="D35" s="44"/>
    </row>
    <row r="36" spans="2:4">
      <c r="B36" s="49"/>
      <c r="C36" s="49"/>
      <c r="D36" s="49"/>
    </row>
    <row r="37" spans="2:4">
      <c r="B37" s="48"/>
      <c r="C37" s="48"/>
      <c r="D37" s="48"/>
    </row>
    <row r="38" spans="2:4">
      <c r="B38" s="48"/>
      <c r="C38" s="48"/>
      <c r="D38" s="48"/>
    </row>
    <row r="39" spans="2:4">
      <c r="B39" s="48"/>
      <c r="C39" s="48"/>
      <c r="D39" s="48"/>
    </row>
    <row r="40" spans="2:4">
      <c r="B40" s="48"/>
      <c r="C40" s="48"/>
      <c r="D40" s="48"/>
    </row>
    <row r="41" spans="2:4" ht="14.5">
      <c r="B41" s="44"/>
      <c r="C41" s="44"/>
      <c r="D41" s="44"/>
    </row>
    <row r="42" spans="2:4">
      <c r="B42" s="51"/>
      <c r="C42" s="51"/>
      <c r="D42" s="51"/>
    </row>
    <row r="43" spans="2:4" ht="14.5">
      <c r="B43" s="44"/>
      <c r="C43" s="44"/>
      <c r="D43" s="44"/>
    </row>
    <row r="44" spans="2:4" ht="14.5">
      <c r="B44" s="44"/>
      <c r="C44" s="44"/>
      <c r="D44" s="44"/>
    </row>
    <row r="45" spans="2:4" ht="14.5">
      <c r="B45" s="44"/>
      <c r="C45" s="44"/>
      <c r="D45" s="44"/>
    </row>
    <row r="46" spans="2:4" ht="14.5">
      <c r="B46" s="44"/>
      <c r="C46" s="44"/>
      <c r="D46" s="44"/>
    </row>
    <row r="47" spans="2:4" ht="14.5">
      <c r="B47" s="44"/>
      <c r="C47" s="44"/>
      <c r="D47" s="44"/>
    </row>
    <row r="48" spans="2:4" ht="14.5">
      <c r="B48" s="44"/>
      <c r="C48" s="44"/>
      <c r="D48" s="44"/>
    </row>
    <row r="49" spans="2:4" ht="14.5">
      <c r="B49" s="44"/>
      <c r="C49" s="44"/>
      <c r="D49" s="44"/>
    </row>
    <row r="50" spans="2:4" ht="14.5">
      <c r="B50" s="44"/>
      <c r="C50" s="44"/>
      <c r="D50" s="44"/>
    </row>
    <row r="51" spans="2:4" ht="14.5">
      <c r="B51" s="44"/>
      <c r="C51" s="44"/>
      <c r="D51" s="44"/>
    </row>
    <row r="52" spans="2:4" ht="14.5">
      <c r="B52" s="44"/>
      <c r="C52" s="44"/>
      <c r="D52" s="44"/>
    </row>
    <row r="53" spans="2:4" ht="14.5">
      <c r="B53" s="44"/>
      <c r="C53" s="44"/>
      <c r="D53" s="44"/>
    </row>
    <row r="54" spans="2:4" ht="14.5">
      <c r="B54" s="44"/>
      <c r="C54" s="44"/>
      <c r="D54" s="44"/>
    </row>
    <row r="55" spans="2:4" ht="14.5">
      <c r="B55" s="44"/>
      <c r="C55" s="44"/>
      <c r="D55" s="44"/>
    </row>
    <row r="56" spans="2:4" ht="14.5">
      <c r="B56" s="44"/>
      <c r="C56" s="44"/>
      <c r="D56" s="44"/>
    </row>
    <row r="57" spans="2:4" ht="14.5">
      <c r="B57" s="44"/>
      <c r="C57" s="44"/>
      <c r="D57" s="44"/>
    </row>
    <row r="58" spans="2:4" ht="14.5">
      <c r="B58" s="44"/>
      <c r="C58" s="44"/>
      <c r="D58" s="44"/>
    </row>
    <row r="59" spans="2:4" ht="14.5">
      <c r="B59" s="44"/>
      <c r="C59" s="44"/>
      <c r="D59" s="44"/>
    </row>
    <row r="60" spans="2:4" ht="14.5">
      <c r="B60" s="44"/>
      <c r="C60" s="44"/>
      <c r="D60" s="44"/>
    </row>
    <row r="61" spans="2:4" ht="14.5">
      <c r="B61" s="44"/>
      <c r="C61" s="44"/>
      <c r="D61" s="44"/>
    </row>
    <row r="62" spans="2:4" ht="14.5">
      <c r="B62" s="44"/>
      <c r="C62" s="44"/>
      <c r="D62" s="44"/>
    </row>
    <row r="63" spans="2:4" ht="14.5">
      <c r="B63" s="44"/>
      <c r="C63" s="44"/>
      <c r="D63" s="44"/>
    </row>
    <row r="64" spans="2:4" ht="14.5">
      <c r="B64" s="44"/>
      <c r="C64" s="44"/>
      <c r="D64" s="44"/>
    </row>
    <row r="65" spans="2:4" ht="14.5">
      <c r="B65" s="44"/>
      <c r="C65" s="44"/>
      <c r="D65" s="44"/>
    </row>
    <row r="66" spans="2:4" ht="14.5">
      <c r="B66" s="44"/>
      <c r="C66" s="44"/>
      <c r="D66" s="44"/>
    </row>
    <row r="67" spans="2:4" ht="14.5">
      <c r="B67" s="44"/>
      <c r="C67" s="44"/>
      <c r="D67" s="44"/>
    </row>
    <row r="68" spans="2:4" ht="14.5">
      <c r="B68" s="44"/>
      <c r="C68" s="44"/>
      <c r="D68" s="44"/>
    </row>
    <row r="69" spans="2:4" ht="14.5">
      <c r="B69" s="44"/>
      <c r="C69" s="44"/>
      <c r="D69" s="44"/>
    </row>
    <row r="70" spans="2:4" ht="14.5">
      <c r="B70" s="44"/>
      <c r="C70" s="44"/>
      <c r="D70" s="44"/>
    </row>
    <row r="71" spans="2:4" ht="14.5">
      <c r="B71" s="44"/>
      <c r="C71" s="44"/>
      <c r="D71" s="44"/>
    </row>
    <row r="72" spans="2:4" ht="14.5">
      <c r="B72" s="44"/>
      <c r="C72" s="44"/>
      <c r="D72" s="44"/>
    </row>
    <row r="73" spans="2:4" ht="14.5">
      <c r="B73" s="44"/>
      <c r="C73" s="44"/>
      <c r="D73" s="44"/>
    </row>
    <row r="74" spans="2:4" ht="14.5">
      <c r="B74" s="44"/>
      <c r="C74" s="44"/>
      <c r="D74" s="44"/>
    </row>
  </sheetData>
  <hyperlinks>
    <hyperlink ref="F4" location="Index!A1" display="Index" xr:uid="{00000000-0004-0000-2200-000000000000}"/>
  </hyperlink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3C660D-2013-48A7-A8B2-E9DE5F9BA63F}">
  <sheetPr>
    <tabColor theme="8" tint="-0.249977111117893"/>
  </sheetPr>
  <dimension ref="A1:G27"/>
  <sheetViews>
    <sheetView showGridLines="0" workbookViewId="0"/>
  </sheetViews>
  <sheetFormatPr defaultColWidth="8.81640625" defaultRowHeight="13"/>
  <cols>
    <col min="1" max="1" width="16.453125" style="5" customWidth="1"/>
    <col min="2" max="2" width="8.26953125" style="5" customWidth="1"/>
    <col min="3" max="3" width="65.26953125" style="5" customWidth="1"/>
    <col min="4" max="4" width="2.26953125" style="5" customWidth="1"/>
    <col min="5" max="5" width="39.453125" style="5" customWidth="1"/>
    <col min="6" max="6" width="4.1796875" style="5" customWidth="1"/>
    <col min="7" max="16384" width="8.81640625" style="5"/>
  </cols>
  <sheetData>
    <row r="1" spans="1:7" s="662" customFormat="1">
      <c r="A1" s="661" t="s">
        <v>947</v>
      </c>
    </row>
    <row r="2" spans="1:7" s="384" customFormat="1" ht="11.5">
      <c r="B2" s="422"/>
    </row>
    <row r="3" spans="1:7" s="384" customFormat="1" ht="11.5">
      <c r="B3" s="337"/>
    </row>
    <row r="4" spans="1:7" s="384" customFormat="1" ht="23">
      <c r="A4" s="663" t="s">
        <v>948</v>
      </c>
      <c r="B4" s="663" t="s">
        <v>803</v>
      </c>
      <c r="C4" s="559" t="s">
        <v>537</v>
      </c>
      <c r="D4" s="559"/>
      <c r="E4" s="559" t="s">
        <v>949</v>
      </c>
      <c r="G4" s="90" t="s">
        <v>284</v>
      </c>
    </row>
    <row r="5" spans="1:7" s="384" customFormat="1" ht="80.5">
      <c r="A5" s="581" t="s">
        <v>950</v>
      </c>
      <c r="B5" s="581" t="s">
        <v>45</v>
      </c>
      <c r="C5" s="664" t="s">
        <v>951</v>
      </c>
      <c r="D5" s="582"/>
      <c r="E5" s="664" t="s">
        <v>952</v>
      </c>
    </row>
    <row r="6" spans="1:7" s="384" customFormat="1" ht="57.5">
      <c r="A6" s="583" t="s">
        <v>953</v>
      </c>
      <c r="B6" s="583" t="s">
        <v>46</v>
      </c>
      <c r="C6" s="665" t="s">
        <v>954</v>
      </c>
      <c r="D6" s="584"/>
      <c r="E6" s="665" t="s">
        <v>955</v>
      </c>
    </row>
    <row r="7" spans="1:7" s="384" customFormat="1" ht="23">
      <c r="A7" s="583" t="s">
        <v>956</v>
      </c>
      <c r="B7" s="583" t="s">
        <v>85</v>
      </c>
      <c r="C7" s="665" t="s">
        <v>957</v>
      </c>
      <c r="D7" s="584"/>
      <c r="E7" s="665" t="s">
        <v>952</v>
      </c>
    </row>
    <row r="8" spans="1:7" s="384" customFormat="1" ht="11.5"/>
    <row r="9" spans="1:7" s="384" customFormat="1" ht="11.5"/>
    <row r="10" spans="1:7" s="384" customFormat="1" ht="11.5"/>
    <row r="11" spans="1:7" s="384" customFormat="1" ht="11.5"/>
    <row r="12" spans="1:7" s="384" customFormat="1" ht="11.5"/>
    <row r="13" spans="1:7" s="384" customFormat="1" ht="11.5"/>
    <row r="14" spans="1:7" s="384" customFormat="1" ht="11.5"/>
    <row r="15" spans="1:7" s="384" customFormat="1" ht="11.5"/>
    <row r="16" spans="1:7" s="384" customFormat="1" ht="11.5"/>
    <row r="17" s="384" customFormat="1" ht="11.5"/>
    <row r="18" s="384" customFormat="1" ht="11.5"/>
    <row r="19" s="384" customFormat="1" ht="11.5"/>
    <row r="20" s="384" customFormat="1" ht="11.5"/>
    <row r="21" s="384" customFormat="1" ht="11.5"/>
    <row r="22" s="384" customFormat="1" ht="11.5"/>
    <row r="23" s="384" customFormat="1" ht="11.5"/>
    <row r="24" s="384" customFormat="1" ht="11.5"/>
    <row r="25" s="384" customFormat="1" ht="11.5"/>
    <row r="26" s="384" customFormat="1" ht="11.5"/>
    <row r="27" s="384" customFormat="1" ht="11.5"/>
  </sheetData>
  <hyperlinks>
    <hyperlink ref="G4" location="Index!A1" display="Index" xr:uid="{17A4BE77-DC11-48DC-9DC9-FE1B2664E08A}"/>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8F987D-481A-435B-9BDB-D1FBF183614C}">
  <sheetPr>
    <tabColor theme="8" tint="-0.249977111117893"/>
  </sheetPr>
  <dimension ref="A1:I71"/>
  <sheetViews>
    <sheetView showGridLines="0" workbookViewId="0"/>
  </sheetViews>
  <sheetFormatPr defaultColWidth="9.26953125" defaultRowHeight="14"/>
  <cols>
    <col min="1" max="1" width="5" style="70" customWidth="1"/>
    <col min="2" max="2" width="40.26953125" style="70" customWidth="1"/>
    <col min="3" max="6" width="16.7265625" style="70" customWidth="1"/>
    <col min="7" max="7" width="4" style="70" customWidth="1"/>
    <col min="8" max="8" width="8.54296875" style="70" customWidth="1"/>
    <col min="9" max="16384" width="9.26953125" style="70"/>
  </cols>
  <sheetData>
    <row r="1" spans="1:9" s="38" customFormat="1" ht="13">
      <c r="A1" s="14" t="s">
        <v>862</v>
      </c>
      <c r="B1" s="14"/>
      <c r="C1" s="14"/>
      <c r="D1" s="14"/>
      <c r="E1" s="14"/>
      <c r="F1" s="14"/>
    </row>
    <row r="2" spans="1:9" s="466" customFormat="1" ht="11.5">
      <c r="B2" s="328"/>
      <c r="C2" s="328"/>
      <c r="D2" s="328"/>
      <c r="E2" s="328"/>
      <c r="F2" s="328"/>
    </row>
    <row r="3" spans="1:9" s="466" customFormat="1" ht="15" customHeight="1">
      <c r="B3" s="384"/>
      <c r="C3" s="330" t="s">
        <v>45</v>
      </c>
      <c r="D3" s="330" t="s">
        <v>46</v>
      </c>
      <c r="E3" s="330" t="s">
        <v>47</v>
      </c>
      <c r="F3" s="330" t="s">
        <v>85</v>
      </c>
    </row>
    <row r="4" spans="1:9" s="466" customFormat="1" ht="15.75" customHeight="1">
      <c r="A4" s="313" t="s">
        <v>944</v>
      </c>
      <c r="B4" s="519"/>
      <c r="C4" s="848"/>
      <c r="D4" s="849"/>
      <c r="E4" s="848"/>
      <c r="F4" s="848"/>
      <c r="H4" s="90" t="s">
        <v>284</v>
      </c>
    </row>
    <row r="5" spans="1:9" s="466" customFormat="1" ht="15.75" customHeight="1">
      <c r="A5" s="313"/>
      <c r="B5" s="519"/>
      <c r="C5" s="848" t="s">
        <v>864</v>
      </c>
      <c r="D5" s="849"/>
      <c r="E5" s="848" t="s">
        <v>865</v>
      </c>
      <c r="F5" s="848"/>
      <c r="H5" s="40"/>
    </row>
    <row r="6" spans="1:9" s="466" customFormat="1" ht="17.25" customHeight="1">
      <c r="A6" s="313"/>
      <c r="B6" s="522" t="s">
        <v>863</v>
      </c>
      <c r="C6" s="865">
        <v>45107</v>
      </c>
      <c r="D6" s="866">
        <v>44926</v>
      </c>
      <c r="E6" s="865">
        <v>45107</v>
      </c>
      <c r="F6" s="866">
        <v>44926</v>
      </c>
    </row>
    <row r="7" spans="1:9" s="467" customFormat="1" ht="15.75" customHeight="1">
      <c r="A7" s="512">
        <v>1</v>
      </c>
      <c r="B7" s="467" t="s">
        <v>866</v>
      </c>
      <c r="C7" s="514">
        <v>5096.7656826051398</v>
      </c>
      <c r="D7" s="514">
        <v>2873.6995651071502</v>
      </c>
      <c r="E7" s="514">
        <v>5605.0069713209696</v>
      </c>
      <c r="F7" s="514">
        <v>7276.2226365072702</v>
      </c>
    </row>
    <row r="8" spans="1:9" s="422" customFormat="1" ht="15.75" customHeight="1">
      <c r="A8" s="335">
        <v>2</v>
      </c>
      <c r="B8" s="467" t="s">
        <v>867</v>
      </c>
      <c r="C8" s="514">
        <v>-7880.9175250144199</v>
      </c>
      <c r="D8" s="514">
        <v>-3223.8229655998198</v>
      </c>
      <c r="E8" s="514">
        <v>169.581071415818</v>
      </c>
      <c r="F8" s="514">
        <v>-1610.8831784280101</v>
      </c>
      <c r="G8" s="467"/>
      <c r="H8" s="467"/>
      <c r="I8" s="515"/>
    </row>
    <row r="9" spans="1:9" s="422" customFormat="1" ht="15.75" customHeight="1">
      <c r="A9" s="335">
        <v>3</v>
      </c>
      <c r="B9" s="467" t="s">
        <v>868</v>
      </c>
      <c r="C9" s="514">
        <v>1011.71124053139</v>
      </c>
      <c r="D9" s="514">
        <v>370.27134362718499</v>
      </c>
      <c r="E9" s="421"/>
      <c r="F9" s="421"/>
      <c r="G9" s="467"/>
      <c r="H9" s="467"/>
      <c r="I9" s="515"/>
    </row>
    <row r="10" spans="1:9" s="422" customFormat="1" ht="15.75" customHeight="1">
      <c r="A10" s="335">
        <v>4</v>
      </c>
      <c r="B10" s="467" t="s">
        <v>869</v>
      </c>
      <c r="C10" s="514">
        <v>-454.061733217594</v>
      </c>
      <c r="D10" s="514">
        <v>-699.32206710633795</v>
      </c>
      <c r="E10" s="421"/>
      <c r="F10" s="421"/>
      <c r="G10" s="467"/>
      <c r="H10" s="467"/>
      <c r="I10" s="515"/>
    </row>
    <row r="11" spans="1:9" s="422" customFormat="1" ht="15.75" customHeight="1">
      <c r="A11" s="335">
        <v>5</v>
      </c>
      <c r="B11" s="467" t="s">
        <v>870</v>
      </c>
      <c r="C11" s="336">
        <v>1925.6102644477501</v>
      </c>
      <c r="D11" s="336">
        <v>892.35664694168895</v>
      </c>
      <c r="E11" s="421"/>
      <c r="F11" s="421"/>
      <c r="G11" s="467"/>
      <c r="H11" s="467"/>
      <c r="I11" s="515"/>
    </row>
    <row r="12" spans="1:9" s="422" customFormat="1" ht="15.75" customHeight="1">
      <c r="A12" s="347">
        <v>6</v>
      </c>
      <c r="B12" s="500" t="s">
        <v>871</v>
      </c>
      <c r="C12" s="348">
        <v>-2608.6176276810202</v>
      </c>
      <c r="D12" s="348">
        <v>-736.64299756775199</v>
      </c>
      <c r="E12" s="521"/>
      <c r="F12" s="521"/>
      <c r="G12" s="467"/>
      <c r="H12" s="467"/>
      <c r="I12" s="515"/>
    </row>
    <row r="13" spans="1:9">
      <c r="A13" s="39"/>
      <c r="B13" s="520"/>
      <c r="C13" s="52"/>
      <c r="D13" s="52"/>
      <c r="E13" s="52"/>
      <c r="F13" s="52"/>
    </row>
    <row r="14" spans="1:9">
      <c r="B14" s="48"/>
      <c r="C14" s="48"/>
      <c r="D14" s="48"/>
      <c r="E14" s="48"/>
      <c r="F14" s="48"/>
    </row>
    <row r="15" spans="1:9" ht="14.5">
      <c r="B15" s="49"/>
      <c r="C15"/>
      <c r="D15"/>
      <c r="E15"/>
      <c r="F15"/>
    </row>
    <row r="16" spans="1:9">
      <c r="B16" s="48"/>
      <c r="C16" s="48"/>
      <c r="D16" s="48"/>
      <c r="E16" s="48"/>
      <c r="F16" s="48"/>
    </row>
    <row r="17" spans="2:6">
      <c r="B17" s="48"/>
      <c r="C17" s="48"/>
      <c r="D17" s="48"/>
      <c r="E17" s="48"/>
      <c r="F17" s="48"/>
    </row>
    <row r="18" spans="2:6">
      <c r="B18" s="48"/>
      <c r="C18" s="48"/>
      <c r="D18" s="48"/>
      <c r="E18" s="48"/>
      <c r="F18" s="48"/>
    </row>
    <row r="19" spans="2:6">
      <c r="B19" s="48"/>
      <c r="C19" s="48"/>
      <c r="D19" s="48"/>
      <c r="E19" s="48"/>
      <c r="F19" s="48"/>
    </row>
    <row r="20" spans="2:6">
      <c r="B20" s="48"/>
      <c r="C20" s="48"/>
      <c r="D20" s="48"/>
      <c r="E20" s="48"/>
      <c r="F20" s="48"/>
    </row>
    <row r="21" spans="2:6">
      <c r="B21" s="48"/>
      <c r="C21" s="48"/>
      <c r="D21" s="48"/>
      <c r="E21" s="48"/>
      <c r="F21" s="48"/>
    </row>
    <row r="22" spans="2:6">
      <c r="B22" s="48"/>
      <c r="C22" s="48"/>
      <c r="D22" s="48"/>
      <c r="E22" s="48"/>
      <c r="F22" s="48"/>
    </row>
    <row r="23" spans="2:6">
      <c r="B23" s="49"/>
      <c r="C23" s="49"/>
      <c r="D23" s="49"/>
      <c r="E23" s="49"/>
      <c r="F23" s="49"/>
    </row>
    <row r="24" spans="2:6">
      <c r="B24" s="48"/>
      <c r="C24" s="48"/>
      <c r="D24" s="48"/>
      <c r="E24" s="48"/>
      <c r="F24" s="48"/>
    </row>
    <row r="25" spans="2:6">
      <c r="B25" s="50"/>
      <c r="C25" s="50"/>
      <c r="D25" s="50"/>
      <c r="E25" s="50"/>
      <c r="F25" s="50"/>
    </row>
    <row r="26" spans="2:6">
      <c r="B26" s="49"/>
      <c r="C26" s="49"/>
      <c r="D26" s="49"/>
      <c r="E26" s="49"/>
      <c r="F26" s="49"/>
    </row>
    <row r="27" spans="2:6">
      <c r="B27" s="48"/>
      <c r="C27" s="48"/>
      <c r="D27" s="48"/>
      <c r="E27" s="48"/>
      <c r="F27" s="48"/>
    </row>
    <row r="28" spans="2:6">
      <c r="B28" s="48"/>
      <c r="C28" s="48"/>
      <c r="D28" s="48"/>
      <c r="E28" s="48"/>
      <c r="F28" s="48"/>
    </row>
    <row r="29" spans="2:6">
      <c r="B29" s="48"/>
      <c r="C29" s="48"/>
      <c r="D29" s="48"/>
      <c r="E29" s="48"/>
      <c r="F29" s="48"/>
    </row>
    <row r="30" spans="2:6">
      <c r="B30" s="48"/>
      <c r="C30" s="48"/>
      <c r="D30" s="48"/>
      <c r="E30" s="48"/>
      <c r="F30" s="48"/>
    </row>
    <row r="31" spans="2:6">
      <c r="B31" s="48"/>
      <c r="C31" s="48"/>
      <c r="D31" s="48"/>
      <c r="E31" s="48"/>
      <c r="F31" s="48"/>
    </row>
    <row r="32" spans="2:6" ht="14.5">
      <c r="B32" s="44"/>
      <c r="C32" s="44"/>
      <c r="D32" s="44"/>
      <c r="E32" s="44"/>
      <c r="F32" s="44"/>
    </row>
    <row r="33" spans="2:6">
      <c r="B33" s="49"/>
      <c r="C33" s="49"/>
      <c r="D33" s="49"/>
      <c r="E33" s="49"/>
      <c r="F33" s="49"/>
    </row>
    <row r="34" spans="2:6">
      <c r="B34" s="48"/>
      <c r="C34" s="48"/>
      <c r="D34" s="48"/>
      <c r="E34" s="48"/>
      <c r="F34" s="48"/>
    </row>
    <row r="35" spans="2:6">
      <c r="B35" s="48"/>
      <c r="C35" s="48"/>
      <c r="D35" s="48"/>
      <c r="E35" s="48"/>
      <c r="F35" s="48"/>
    </row>
    <row r="36" spans="2:6">
      <c r="B36" s="48"/>
      <c r="C36" s="48"/>
      <c r="D36" s="48"/>
      <c r="E36" s="48"/>
      <c r="F36" s="48"/>
    </row>
    <row r="37" spans="2:6">
      <c r="B37" s="48"/>
      <c r="C37" s="48"/>
      <c r="D37" s="48"/>
      <c r="E37" s="48"/>
      <c r="F37" s="48"/>
    </row>
    <row r="38" spans="2:6" ht="14.5">
      <c r="B38" s="44"/>
      <c r="C38" s="44"/>
      <c r="D38" s="44"/>
      <c r="E38" s="44"/>
      <c r="F38" s="44"/>
    </row>
    <row r="39" spans="2:6">
      <c r="B39" s="51"/>
      <c r="C39" s="51"/>
      <c r="D39" s="51"/>
      <c r="E39" s="51"/>
      <c r="F39" s="51"/>
    </row>
    <row r="40" spans="2:6" ht="14.5">
      <c r="B40" s="44"/>
      <c r="C40" s="44"/>
      <c r="D40" s="44"/>
      <c r="E40" s="44"/>
      <c r="F40" s="44"/>
    </row>
    <row r="41" spans="2:6" ht="14.5">
      <c r="B41" s="44"/>
      <c r="C41" s="44"/>
      <c r="D41" s="44"/>
      <c r="E41" s="44"/>
      <c r="F41" s="44"/>
    </row>
    <row r="42" spans="2:6" ht="14.5">
      <c r="B42" s="44"/>
      <c r="C42" s="44"/>
      <c r="D42" s="44"/>
      <c r="E42" s="44"/>
      <c r="F42" s="44"/>
    </row>
    <row r="43" spans="2:6" ht="14.5">
      <c r="B43" s="44"/>
      <c r="C43" s="44"/>
      <c r="D43" s="44"/>
      <c r="E43" s="44"/>
      <c r="F43" s="44"/>
    </row>
    <row r="44" spans="2:6" ht="14.5">
      <c r="B44" s="44"/>
      <c r="C44" s="44"/>
      <c r="D44" s="44"/>
      <c r="E44" s="44"/>
      <c r="F44" s="44"/>
    </row>
    <row r="45" spans="2:6" ht="14.5">
      <c r="B45" s="44"/>
      <c r="C45" s="44"/>
      <c r="D45" s="44"/>
      <c r="E45" s="44"/>
      <c r="F45" s="44"/>
    </row>
    <row r="46" spans="2:6" ht="14.5">
      <c r="B46" s="44"/>
      <c r="C46" s="44"/>
      <c r="D46" s="44"/>
      <c r="E46" s="44"/>
      <c r="F46" s="44"/>
    </row>
    <row r="47" spans="2:6" ht="14.5">
      <c r="B47" s="44"/>
      <c r="C47" s="44"/>
      <c r="D47" s="44"/>
      <c r="E47" s="44"/>
      <c r="F47" s="44"/>
    </row>
    <row r="48" spans="2:6" ht="14.5">
      <c r="B48" s="44"/>
      <c r="C48" s="44"/>
      <c r="D48" s="44"/>
      <c r="E48" s="44"/>
      <c r="F48" s="44"/>
    </row>
    <row r="49" spans="2:6" ht="14.5">
      <c r="B49" s="44"/>
      <c r="C49" s="44"/>
      <c r="D49" s="44"/>
      <c r="E49" s="44"/>
      <c r="F49" s="44"/>
    </row>
    <row r="50" spans="2:6" ht="14.5">
      <c r="B50" s="44"/>
      <c r="C50" s="44"/>
      <c r="D50" s="44"/>
      <c r="E50" s="44"/>
      <c r="F50" s="44"/>
    </row>
    <row r="51" spans="2:6" ht="14.5">
      <c r="B51" s="44"/>
      <c r="C51" s="44"/>
      <c r="D51" s="44"/>
      <c r="E51" s="44"/>
      <c r="F51" s="44"/>
    </row>
    <row r="52" spans="2:6" ht="14.5">
      <c r="B52" s="44"/>
      <c r="C52" s="44"/>
      <c r="D52" s="44"/>
      <c r="E52" s="44"/>
      <c r="F52" s="44"/>
    </row>
    <row r="53" spans="2:6" ht="14.5">
      <c r="B53" s="44"/>
      <c r="C53" s="44"/>
      <c r="D53" s="44"/>
      <c r="E53" s="44"/>
      <c r="F53" s="44"/>
    </row>
    <row r="54" spans="2:6" ht="14.5">
      <c r="B54" s="44"/>
      <c r="C54" s="44"/>
      <c r="D54" s="44"/>
      <c r="E54" s="44"/>
      <c r="F54" s="44"/>
    </row>
    <row r="55" spans="2:6" ht="14.5">
      <c r="B55" s="44"/>
      <c r="C55" s="44"/>
      <c r="D55" s="44"/>
      <c r="E55" s="44"/>
      <c r="F55" s="44"/>
    </row>
    <row r="56" spans="2:6" ht="14.5">
      <c r="B56" s="44"/>
      <c r="C56" s="44"/>
      <c r="D56" s="44"/>
      <c r="E56" s="44"/>
      <c r="F56" s="44"/>
    </row>
    <row r="57" spans="2:6" ht="14.5">
      <c r="B57" s="44"/>
      <c r="C57" s="44"/>
      <c r="D57" s="44"/>
      <c r="E57" s="44"/>
      <c r="F57" s="44"/>
    </row>
    <row r="58" spans="2:6" ht="14.5">
      <c r="B58" s="44"/>
      <c r="C58" s="44"/>
      <c r="D58" s="44"/>
      <c r="E58" s="44"/>
      <c r="F58" s="44"/>
    </row>
    <row r="59" spans="2:6" ht="14.5">
      <c r="B59" s="44"/>
      <c r="C59" s="44"/>
      <c r="D59" s="44"/>
      <c r="E59" s="44"/>
      <c r="F59" s="44"/>
    </row>
    <row r="60" spans="2:6" ht="14.5">
      <c r="B60" s="44"/>
      <c r="C60" s="44"/>
      <c r="D60" s="44"/>
      <c r="E60" s="44"/>
      <c r="F60" s="44"/>
    </row>
    <row r="61" spans="2:6" ht="14.5">
      <c r="B61" s="44"/>
      <c r="C61" s="44"/>
      <c r="D61" s="44"/>
      <c r="E61" s="44"/>
      <c r="F61" s="44"/>
    </row>
    <row r="62" spans="2:6" ht="14.5">
      <c r="B62" s="44"/>
      <c r="C62" s="44"/>
      <c r="D62" s="44"/>
      <c r="E62" s="44"/>
      <c r="F62" s="44"/>
    </row>
    <row r="63" spans="2:6" ht="14.5">
      <c r="B63" s="44"/>
      <c r="C63" s="44"/>
      <c r="D63" s="44"/>
      <c r="E63" s="44"/>
      <c r="F63" s="44"/>
    </row>
    <row r="64" spans="2:6" ht="14.5">
      <c r="B64" s="44"/>
      <c r="C64" s="44"/>
      <c r="D64" s="44"/>
      <c r="E64" s="44"/>
      <c r="F64" s="44"/>
    </row>
    <row r="65" spans="2:6" ht="14.5">
      <c r="B65" s="44"/>
      <c r="C65" s="44"/>
      <c r="D65" s="44"/>
      <c r="E65" s="44"/>
      <c r="F65" s="44"/>
    </row>
    <row r="66" spans="2:6" ht="14.5">
      <c r="B66" s="44"/>
      <c r="C66" s="44"/>
      <c r="D66" s="44"/>
      <c r="E66" s="44"/>
      <c r="F66" s="44"/>
    </row>
    <row r="67" spans="2:6" ht="14.5">
      <c r="B67" s="44"/>
      <c r="C67" s="44"/>
      <c r="D67" s="44"/>
      <c r="E67" s="44"/>
      <c r="F67" s="44"/>
    </row>
    <row r="68" spans="2:6" ht="14.5">
      <c r="B68" s="44"/>
      <c r="C68" s="44"/>
      <c r="D68" s="44"/>
      <c r="E68" s="44"/>
      <c r="F68" s="44"/>
    </row>
    <row r="69" spans="2:6" ht="14.5">
      <c r="B69" s="44"/>
      <c r="C69" s="44"/>
      <c r="D69" s="44"/>
      <c r="E69" s="44"/>
      <c r="F69" s="44"/>
    </row>
    <row r="70" spans="2:6" ht="14.5">
      <c r="B70" s="44"/>
      <c r="C70" s="44"/>
      <c r="D70" s="44"/>
      <c r="E70" s="44"/>
      <c r="F70" s="44"/>
    </row>
    <row r="71" spans="2:6" ht="14.5">
      <c r="B71" s="44"/>
      <c r="C71" s="44"/>
      <c r="D71" s="44"/>
      <c r="E71" s="44"/>
      <c r="F71" s="44"/>
    </row>
  </sheetData>
  <mergeCells count="4">
    <mergeCell ref="C4:D4"/>
    <mergeCell ref="E4:F4"/>
    <mergeCell ref="C5:D5"/>
    <mergeCell ref="E5:F5"/>
  </mergeCells>
  <hyperlinks>
    <hyperlink ref="H4" location="Index!A1" display="Index" xr:uid="{98615CE1-C384-434C-BFE1-4F8CFE7ABDA9}"/>
  </hyperlink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8" tint="-0.249977111117893"/>
  </sheetPr>
  <dimension ref="A1:T44"/>
  <sheetViews>
    <sheetView showGridLines="0" workbookViewId="0"/>
  </sheetViews>
  <sheetFormatPr defaultColWidth="9.26953125" defaultRowHeight="12.5"/>
  <cols>
    <col min="1" max="1" width="6.54296875" style="10" customWidth="1"/>
    <col min="2" max="2" width="2.26953125" style="10" customWidth="1"/>
    <col min="3" max="3" width="57.26953125" style="10" customWidth="1"/>
    <col min="4" max="7" width="11.7265625" style="10" customWidth="1"/>
    <col min="8" max="8" width="2.26953125" style="10" customWidth="1"/>
    <col min="9" max="12" width="11.7265625" style="10" customWidth="1"/>
    <col min="13" max="13" width="3.7265625" style="10" customWidth="1"/>
    <col min="14" max="16384" width="9.26953125" style="10"/>
  </cols>
  <sheetData>
    <row r="1" spans="1:20" ht="15.75" customHeight="1">
      <c r="A1" s="14" t="s">
        <v>766</v>
      </c>
      <c r="B1" s="14"/>
      <c r="D1" s="90" t="s">
        <v>284</v>
      </c>
      <c r="F1"/>
    </row>
    <row r="2" spans="1:20" s="329" customFormat="1" ht="15.75" customHeight="1">
      <c r="A2" s="328"/>
      <c r="B2" s="328"/>
      <c r="F2" s="851"/>
      <c r="G2" s="851"/>
    </row>
    <row r="3" spans="1:20" s="329" customFormat="1" ht="15.75" customHeight="1">
      <c r="A3" s="328"/>
      <c r="B3" s="328"/>
    </row>
    <row r="4" spans="1:20" s="329" customFormat="1" ht="15.75" customHeight="1">
      <c r="D4" s="330" t="s">
        <v>45</v>
      </c>
      <c r="E4" s="330" t="s">
        <v>46</v>
      </c>
      <c r="F4" s="330" t="s">
        <v>47</v>
      </c>
      <c r="G4" s="330" t="s">
        <v>85</v>
      </c>
      <c r="H4" s="330"/>
      <c r="I4" s="330" t="s">
        <v>86</v>
      </c>
      <c r="J4" s="330" t="s">
        <v>296</v>
      </c>
      <c r="K4" s="330" t="s">
        <v>262</v>
      </c>
      <c r="L4" s="330" t="s">
        <v>292</v>
      </c>
    </row>
    <row r="5" spans="1:20" s="329" customFormat="1" ht="15.75" customHeight="1">
      <c r="A5" s="850" t="s">
        <v>767</v>
      </c>
      <c r="B5" s="850"/>
      <c r="C5" s="850"/>
      <c r="D5" s="558"/>
      <c r="E5" s="558"/>
      <c r="F5" s="859"/>
      <c r="G5" s="859"/>
      <c r="H5" s="559"/>
      <c r="I5" s="559"/>
      <c r="J5" s="559"/>
      <c r="K5" s="859"/>
      <c r="L5" s="859"/>
      <c r="M5" s="524"/>
      <c r="S5" s="858"/>
      <c r="T5" s="858"/>
    </row>
    <row r="6" spans="1:20" s="329" customFormat="1" ht="15.75" customHeight="1">
      <c r="A6" s="850" t="s">
        <v>84</v>
      </c>
      <c r="B6" s="850"/>
      <c r="C6" s="850"/>
      <c r="D6" s="860" t="s">
        <v>456</v>
      </c>
      <c r="E6" s="860"/>
      <c r="F6" s="860"/>
      <c r="G6" s="860"/>
      <c r="H6" s="559"/>
      <c r="I6" s="860" t="s">
        <v>457</v>
      </c>
      <c r="J6" s="860"/>
      <c r="K6" s="860"/>
      <c r="L6" s="860"/>
      <c r="M6" s="524"/>
      <c r="S6" s="525"/>
      <c r="T6" s="525"/>
    </row>
    <row r="7" spans="1:20" s="329" customFormat="1" ht="20.25" customHeight="1">
      <c r="A7" s="855" t="s">
        <v>786</v>
      </c>
      <c r="B7" s="855"/>
      <c r="C7" s="855"/>
      <c r="D7" s="564">
        <v>45107</v>
      </c>
      <c r="E7" s="564">
        <v>45016</v>
      </c>
      <c r="F7" s="564" t="s">
        <v>945</v>
      </c>
      <c r="G7" s="564">
        <v>44834</v>
      </c>
      <c r="H7" s="560"/>
      <c r="I7" s="564">
        <v>45107</v>
      </c>
      <c r="J7" s="564">
        <v>45016</v>
      </c>
      <c r="K7" s="564" t="s">
        <v>945</v>
      </c>
      <c r="L7" s="564">
        <v>44834</v>
      </c>
      <c r="M7" s="526"/>
      <c r="S7" s="858"/>
      <c r="T7" s="858"/>
    </row>
    <row r="8" spans="1:20" s="329" customFormat="1" ht="15.75" customHeight="1">
      <c r="A8" s="856" t="s">
        <v>458</v>
      </c>
      <c r="B8" s="856"/>
      <c r="C8" s="856"/>
      <c r="D8" s="527"/>
      <c r="E8" s="527"/>
      <c r="F8" s="527"/>
      <c r="G8" s="527"/>
      <c r="H8" s="527"/>
      <c r="I8" s="527"/>
      <c r="J8" s="527"/>
      <c r="K8" s="527"/>
      <c r="L8" s="527"/>
      <c r="M8" s="528"/>
      <c r="S8" s="858"/>
      <c r="T8" s="858"/>
    </row>
    <row r="9" spans="1:20" s="329" customFormat="1" ht="15.75" customHeight="1">
      <c r="A9" s="852" t="s">
        <v>459</v>
      </c>
      <c r="B9" s="852"/>
      <c r="C9" s="852"/>
      <c r="D9" s="529"/>
      <c r="E9" s="529"/>
      <c r="F9" s="529"/>
      <c r="G9" s="529"/>
      <c r="H9" s="529"/>
      <c r="I9" s="529"/>
      <c r="J9" s="529"/>
      <c r="K9" s="529"/>
      <c r="L9" s="529"/>
      <c r="M9" s="528"/>
    </row>
    <row r="10" spans="1:20" s="329" customFormat="1" ht="15.75" customHeight="1">
      <c r="A10" s="331">
        <v>1</v>
      </c>
      <c r="B10" s="530" t="s">
        <v>460</v>
      </c>
      <c r="D10" s="531"/>
      <c r="E10" s="531"/>
      <c r="F10" s="531"/>
      <c r="G10" s="531"/>
      <c r="H10" s="532"/>
      <c r="I10" s="532">
        <v>217466.77806093401</v>
      </c>
      <c r="J10" s="532">
        <v>208958</v>
      </c>
      <c r="K10" s="532">
        <v>193193</v>
      </c>
      <c r="L10" s="532">
        <v>187646</v>
      </c>
      <c r="M10" s="533"/>
    </row>
    <row r="11" spans="1:20" s="329" customFormat="1" ht="15.75" customHeight="1">
      <c r="A11" s="852" t="s">
        <v>461</v>
      </c>
      <c r="B11" s="852"/>
      <c r="C11" s="852"/>
      <c r="D11" s="529"/>
      <c r="E11" s="529"/>
      <c r="F11" s="529"/>
      <c r="G11" s="529"/>
      <c r="H11" s="529"/>
      <c r="I11" s="529"/>
      <c r="J11" s="529"/>
      <c r="K11" s="529"/>
      <c r="L11" s="529"/>
      <c r="M11" s="534"/>
    </row>
    <row r="12" spans="1:20" s="329" customFormat="1" ht="15.75" customHeight="1">
      <c r="A12" s="331">
        <v>2</v>
      </c>
      <c r="B12" s="853" t="s">
        <v>462</v>
      </c>
      <c r="C12" s="853"/>
      <c r="D12" s="532">
        <f>D13+D14</f>
        <v>329808.177850698</v>
      </c>
      <c r="E12" s="535">
        <v>331801</v>
      </c>
      <c r="F12" s="532">
        <v>331381</v>
      </c>
      <c r="G12" s="532">
        <v>329308</v>
      </c>
      <c r="H12" s="532"/>
      <c r="I12" s="532">
        <f>I13+I14</f>
        <v>28662.217720319259</v>
      </c>
      <c r="J12" s="532">
        <v>28981</v>
      </c>
      <c r="K12" s="532">
        <v>28799</v>
      </c>
      <c r="L12" s="532">
        <v>28335</v>
      </c>
      <c r="M12" s="533"/>
    </row>
    <row r="13" spans="1:20" s="329" customFormat="1" ht="15.75" customHeight="1">
      <c r="A13" s="331">
        <v>3</v>
      </c>
      <c r="B13" s="331"/>
      <c r="C13" s="536" t="s">
        <v>463</v>
      </c>
      <c r="D13" s="532">
        <v>134645.78271787101</v>
      </c>
      <c r="E13" s="532">
        <v>135318</v>
      </c>
      <c r="F13" s="532">
        <v>136730</v>
      </c>
      <c r="G13" s="532">
        <v>139652</v>
      </c>
      <c r="H13" s="532"/>
      <c r="I13" s="532">
        <v>6732.2891358935603</v>
      </c>
      <c r="J13" s="532">
        <v>6766</v>
      </c>
      <c r="K13" s="532">
        <v>6836</v>
      </c>
      <c r="L13" s="532">
        <v>6983</v>
      </c>
      <c r="M13" s="533"/>
    </row>
    <row r="14" spans="1:20" s="329" customFormat="1" ht="15.75" customHeight="1">
      <c r="A14" s="331">
        <v>4</v>
      </c>
      <c r="B14" s="331"/>
      <c r="C14" s="536" t="s">
        <v>464</v>
      </c>
      <c r="D14" s="532">
        <v>195162.39513282699</v>
      </c>
      <c r="E14" s="532">
        <v>196483</v>
      </c>
      <c r="F14" s="532">
        <v>194651</v>
      </c>
      <c r="G14" s="532">
        <v>189656</v>
      </c>
      <c r="H14" s="532"/>
      <c r="I14" s="532">
        <v>21929.928584425699</v>
      </c>
      <c r="J14" s="532">
        <v>22215</v>
      </c>
      <c r="K14" s="532">
        <v>21962</v>
      </c>
      <c r="L14" s="532">
        <v>21352</v>
      </c>
      <c r="M14" s="533"/>
    </row>
    <row r="15" spans="1:20" s="329" customFormat="1" ht="15.75" customHeight="1">
      <c r="A15" s="331">
        <v>5</v>
      </c>
      <c r="B15" s="530" t="s">
        <v>465</v>
      </c>
      <c r="C15" s="530"/>
      <c r="D15" s="532">
        <f>SUM(D16:D18)</f>
        <v>261813.08053739651</v>
      </c>
      <c r="E15" s="532">
        <v>255719</v>
      </c>
      <c r="F15" s="532">
        <v>241324</v>
      </c>
      <c r="G15" s="532">
        <v>224970</v>
      </c>
      <c r="H15" s="532"/>
      <c r="I15" s="532">
        <f>SUM(I16:I18)</f>
        <v>153038.31705927738</v>
      </c>
      <c r="J15" s="532">
        <v>150210</v>
      </c>
      <c r="K15" s="532">
        <v>139307</v>
      </c>
      <c r="L15" s="532">
        <v>133936</v>
      </c>
      <c r="M15" s="533"/>
    </row>
    <row r="16" spans="1:20" s="329" customFormat="1" ht="31.5" customHeight="1">
      <c r="A16" s="331">
        <v>6</v>
      </c>
      <c r="B16" s="331"/>
      <c r="C16" s="536" t="s">
        <v>466</v>
      </c>
      <c r="D16" s="532">
        <v>14678.1683043295</v>
      </c>
      <c r="E16" s="532">
        <v>13664</v>
      </c>
      <c r="F16" s="532">
        <v>12679</v>
      </c>
      <c r="G16" s="532">
        <v>11547</v>
      </c>
      <c r="H16" s="532"/>
      <c r="I16" s="532">
        <v>3669.5420760823699</v>
      </c>
      <c r="J16" s="532">
        <v>3416</v>
      </c>
      <c r="K16" s="532">
        <v>3170</v>
      </c>
      <c r="L16" s="532">
        <v>2887</v>
      </c>
      <c r="M16" s="533"/>
    </row>
    <row r="17" spans="1:13" s="329" customFormat="1" ht="15.75" customHeight="1">
      <c r="A17" s="331">
        <v>7</v>
      </c>
      <c r="B17" s="331"/>
      <c r="C17" s="536" t="s">
        <v>467</v>
      </c>
      <c r="D17" s="532">
        <v>247134.91223306701</v>
      </c>
      <c r="E17" s="532">
        <v>242055</v>
      </c>
      <c r="F17" s="532">
        <v>224881</v>
      </c>
      <c r="G17" s="532">
        <v>210936</v>
      </c>
      <c r="H17" s="532"/>
      <c r="I17" s="532">
        <v>149368.77498319501</v>
      </c>
      <c r="J17" s="532">
        <v>146795</v>
      </c>
      <c r="K17" s="532">
        <v>136138</v>
      </c>
      <c r="L17" s="532">
        <v>128563</v>
      </c>
      <c r="M17" s="533"/>
    </row>
    <row r="18" spans="1:13" s="329" customFormat="1" ht="15.75" customHeight="1">
      <c r="A18" s="331">
        <v>8</v>
      </c>
      <c r="B18" s="331"/>
      <c r="C18" s="536" t="s">
        <v>468</v>
      </c>
      <c r="D18" s="532">
        <v>0</v>
      </c>
      <c r="E18" s="683" t="s">
        <v>991</v>
      </c>
      <c r="F18" s="683" t="s">
        <v>991</v>
      </c>
      <c r="G18" s="532">
        <v>2487</v>
      </c>
      <c r="H18" s="532"/>
      <c r="I18" s="532">
        <v>0</v>
      </c>
      <c r="J18" s="683" t="s">
        <v>991</v>
      </c>
      <c r="K18" s="683" t="s">
        <v>991</v>
      </c>
      <c r="L18" s="532">
        <v>2487</v>
      </c>
      <c r="M18" s="533"/>
    </row>
    <row r="19" spans="1:13" s="329" customFormat="1" ht="15.75" customHeight="1">
      <c r="A19" s="331">
        <v>9</v>
      </c>
      <c r="B19" s="530" t="s">
        <v>469</v>
      </c>
      <c r="C19" s="530"/>
      <c r="D19" s="531"/>
      <c r="E19" s="531"/>
      <c r="F19" s="531"/>
      <c r="G19" s="531"/>
      <c r="H19" s="532"/>
      <c r="I19" s="532"/>
      <c r="J19" s="532"/>
      <c r="K19" s="532"/>
      <c r="L19" s="532"/>
      <c r="M19" s="533"/>
    </row>
    <row r="20" spans="1:13" s="329" customFormat="1" ht="15.75" customHeight="1">
      <c r="A20" s="331">
        <v>10</v>
      </c>
      <c r="B20" s="530" t="s">
        <v>470</v>
      </c>
      <c r="C20" s="530"/>
      <c r="D20" s="532">
        <f>SUM(D21:D23)</f>
        <v>6741.3666161110068</v>
      </c>
      <c r="E20" s="532">
        <v>5918</v>
      </c>
      <c r="F20" s="532">
        <v>6243</v>
      </c>
      <c r="G20" s="532">
        <v>8215</v>
      </c>
      <c r="H20" s="532"/>
      <c r="I20" s="532">
        <f>SUM(I21:I23)</f>
        <v>6741.3666161110068</v>
      </c>
      <c r="J20" s="532">
        <v>5918</v>
      </c>
      <c r="K20" s="532">
        <v>6243</v>
      </c>
      <c r="L20" s="532">
        <v>7915</v>
      </c>
      <c r="M20" s="533"/>
    </row>
    <row r="21" spans="1:13" s="329" customFormat="1" ht="31.5" customHeight="1">
      <c r="A21" s="331">
        <v>11</v>
      </c>
      <c r="B21" s="331"/>
      <c r="C21" s="536" t="s">
        <v>471</v>
      </c>
      <c r="D21" s="532">
        <v>4011.6910250332198</v>
      </c>
      <c r="E21" s="532">
        <v>3498</v>
      </c>
      <c r="F21" s="532">
        <v>3764</v>
      </c>
      <c r="G21" s="532">
        <v>4246</v>
      </c>
      <c r="H21" s="532"/>
      <c r="I21" s="532">
        <v>4011.6910250332198</v>
      </c>
      <c r="J21" s="532">
        <v>3498</v>
      </c>
      <c r="K21" s="532">
        <v>3764</v>
      </c>
      <c r="L21" s="532">
        <v>4246</v>
      </c>
      <c r="M21" s="533"/>
    </row>
    <row r="22" spans="1:13" s="329" customFormat="1" ht="15.75" customHeight="1">
      <c r="A22" s="331">
        <v>12</v>
      </c>
      <c r="B22" s="331"/>
      <c r="C22" s="536" t="s">
        <v>472</v>
      </c>
      <c r="D22" s="532">
        <v>2477.0700494111202</v>
      </c>
      <c r="E22" s="532">
        <v>2420</v>
      </c>
      <c r="F22" s="532">
        <v>2479</v>
      </c>
      <c r="G22" s="532">
        <v>3469</v>
      </c>
      <c r="H22" s="532"/>
      <c r="I22" s="532">
        <v>2477.0700494111202</v>
      </c>
      <c r="J22" s="532">
        <v>2420</v>
      </c>
      <c r="K22" s="532">
        <v>2479</v>
      </c>
      <c r="L22" s="532">
        <v>3469</v>
      </c>
      <c r="M22" s="533"/>
    </row>
    <row r="23" spans="1:13" s="329" customFormat="1" ht="15.75" customHeight="1">
      <c r="A23" s="331">
        <v>13</v>
      </c>
      <c r="B23" s="331"/>
      <c r="C23" s="536" t="s">
        <v>473</v>
      </c>
      <c r="D23" s="532">
        <v>252.60554166666699</v>
      </c>
      <c r="E23" s="683" t="s">
        <v>991</v>
      </c>
      <c r="F23" s="683" t="s">
        <v>991</v>
      </c>
      <c r="G23" s="532">
        <v>500</v>
      </c>
      <c r="H23" s="532"/>
      <c r="I23" s="532">
        <v>252.60554166666699</v>
      </c>
      <c r="J23" s="683" t="s">
        <v>991</v>
      </c>
      <c r="K23" s="683" t="s">
        <v>991</v>
      </c>
      <c r="L23" s="532">
        <v>200</v>
      </c>
      <c r="M23" s="533"/>
    </row>
    <row r="24" spans="1:13" s="329" customFormat="1" ht="15.75" customHeight="1">
      <c r="A24" s="331">
        <v>14</v>
      </c>
      <c r="B24" s="530" t="s">
        <v>474</v>
      </c>
      <c r="D24" s="532">
        <v>3268.6449437083702</v>
      </c>
      <c r="E24" s="532">
        <v>2535</v>
      </c>
      <c r="F24" s="532">
        <v>502</v>
      </c>
      <c r="G24" s="532">
        <v>410</v>
      </c>
      <c r="H24" s="532"/>
      <c r="I24" s="532">
        <v>3169.0820237083699</v>
      </c>
      <c r="J24" s="532">
        <v>2535</v>
      </c>
      <c r="K24" s="532">
        <v>502</v>
      </c>
      <c r="L24" s="532">
        <v>410</v>
      </c>
      <c r="M24" s="533"/>
    </row>
    <row r="25" spans="1:13" s="329" customFormat="1" ht="15.75" customHeight="1">
      <c r="A25" s="505">
        <v>15</v>
      </c>
      <c r="B25" s="565" t="s">
        <v>475</v>
      </c>
      <c r="C25" s="566"/>
      <c r="D25" s="567">
        <v>41429.376976721898</v>
      </c>
      <c r="E25" s="567">
        <v>42227</v>
      </c>
      <c r="F25" s="567">
        <v>39901</v>
      </c>
      <c r="G25" s="567">
        <v>50416</v>
      </c>
      <c r="H25" s="567"/>
      <c r="I25" s="567">
        <v>8996.4606783489198</v>
      </c>
      <c r="J25" s="567">
        <v>9609</v>
      </c>
      <c r="K25" s="567">
        <v>10344</v>
      </c>
      <c r="L25" s="567">
        <v>10542</v>
      </c>
      <c r="M25" s="533"/>
    </row>
    <row r="26" spans="1:13" s="329" customFormat="1" ht="15.75" customHeight="1">
      <c r="A26" s="568">
        <v>16</v>
      </c>
      <c r="B26" s="568"/>
      <c r="C26" s="569" t="s">
        <v>476</v>
      </c>
      <c r="D26" s="570"/>
      <c r="E26" s="570"/>
      <c r="F26" s="570"/>
      <c r="G26" s="570"/>
      <c r="H26" s="571"/>
      <c r="I26" s="573">
        <f>I12+I15+I20+I24+I25</f>
        <v>200607.44409776496</v>
      </c>
      <c r="J26" s="682">
        <v>197254</v>
      </c>
      <c r="K26" s="682">
        <v>185194</v>
      </c>
      <c r="L26" s="682">
        <v>181139</v>
      </c>
      <c r="M26" s="533"/>
    </row>
    <row r="27" spans="1:13" s="329" customFormat="1" ht="15.75" customHeight="1">
      <c r="A27" s="537"/>
      <c r="B27" s="537"/>
      <c r="C27" s="538"/>
      <c r="D27" s="337"/>
      <c r="E27" s="337"/>
      <c r="F27" s="337"/>
      <c r="G27" s="337"/>
      <c r="H27" s="337"/>
      <c r="I27" s="533"/>
      <c r="J27" s="533"/>
      <c r="K27" s="533"/>
      <c r="L27" s="533"/>
      <c r="M27" s="533"/>
    </row>
    <row r="28" spans="1:13" s="329" customFormat="1" ht="15.75" customHeight="1">
      <c r="A28" s="854" t="s">
        <v>477</v>
      </c>
      <c r="B28" s="854"/>
      <c r="C28" s="854"/>
      <c r="D28" s="854"/>
      <c r="E28" s="854"/>
      <c r="F28" s="854"/>
      <c r="G28" s="854"/>
      <c r="H28" s="854"/>
      <c r="I28" s="854"/>
      <c r="J28" s="854"/>
      <c r="K28" s="854"/>
      <c r="L28" s="854"/>
      <c r="M28" s="539"/>
    </row>
    <row r="29" spans="1:13" s="329" customFormat="1" ht="15.75" customHeight="1">
      <c r="A29" s="331">
        <v>17</v>
      </c>
      <c r="B29" s="331"/>
      <c r="C29" s="540" t="s">
        <v>478</v>
      </c>
      <c r="D29" s="541"/>
      <c r="E29" s="541"/>
      <c r="F29" s="541"/>
      <c r="G29" s="532"/>
      <c r="H29" s="532"/>
      <c r="I29" s="541"/>
      <c r="J29" s="541"/>
      <c r="K29" s="541"/>
      <c r="L29" s="532"/>
      <c r="M29" s="542"/>
    </row>
    <row r="30" spans="1:13" s="329" customFormat="1" ht="15.75" customHeight="1">
      <c r="A30" s="331">
        <v>18</v>
      </c>
      <c r="B30" s="331"/>
      <c r="C30" s="540" t="s">
        <v>479</v>
      </c>
      <c r="D30" s="532">
        <v>83127.059020460802</v>
      </c>
      <c r="E30" s="532">
        <v>84244.611465539507</v>
      </c>
      <c r="F30" s="532">
        <v>85009.477060247693</v>
      </c>
      <c r="G30" s="532">
        <v>87909.538951937706</v>
      </c>
      <c r="H30" s="532"/>
      <c r="I30" s="532">
        <v>64982.492621567697</v>
      </c>
      <c r="J30" s="532">
        <v>66849</v>
      </c>
      <c r="K30" s="532">
        <v>67753</v>
      </c>
      <c r="L30" s="532">
        <v>71797</v>
      </c>
      <c r="M30" s="542"/>
    </row>
    <row r="31" spans="1:13" s="329" customFormat="1" ht="15.75" customHeight="1">
      <c r="A31" s="331">
        <v>19</v>
      </c>
      <c r="B31" s="331"/>
      <c r="C31" s="540" t="s">
        <v>480</v>
      </c>
      <c r="D31" s="532">
        <v>16505.9973457425</v>
      </c>
      <c r="E31" s="532">
        <v>16338.893267215301</v>
      </c>
      <c r="F31" s="532">
        <v>13711.748921041801</v>
      </c>
      <c r="G31" s="532">
        <v>11593.869034228101</v>
      </c>
      <c r="H31" s="532"/>
      <c r="I31" s="532">
        <v>5595.8641882567799</v>
      </c>
      <c r="J31" s="532">
        <v>5532</v>
      </c>
      <c r="K31" s="532">
        <v>4700</v>
      </c>
      <c r="L31" s="532">
        <v>3957</v>
      </c>
      <c r="M31" s="542"/>
    </row>
    <row r="32" spans="1:13" s="329" customFormat="1" ht="39.75" customHeight="1">
      <c r="A32" s="331" t="s">
        <v>481</v>
      </c>
      <c r="B32" s="331"/>
      <c r="C32" s="540" t="s">
        <v>482</v>
      </c>
      <c r="D32" s="543"/>
      <c r="E32" s="543"/>
      <c r="F32" s="543"/>
      <c r="G32" s="543"/>
      <c r="H32" s="544"/>
      <c r="I32" s="544"/>
      <c r="J32" s="544"/>
      <c r="K32" s="544"/>
      <c r="L32" s="544"/>
      <c r="M32" s="542"/>
    </row>
    <row r="33" spans="1:13" s="329" customFormat="1" ht="15.75" customHeight="1">
      <c r="A33" s="505" t="s">
        <v>483</v>
      </c>
      <c r="B33" s="505"/>
      <c r="C33" s="574" t="s">
        <v>484</v>
      </c>
      <c r="D33" s="575"/>
      <c r="E33" s="575"/>
      <c r="F33" s="575"/>
      <c r="G33" s="575"/>
      <c r="H33" s="567"/>
      <c r="I33" s="567"/>
      <c r="J33" s="567"/>
      <c r="K33" s="567"/>
      <c r="L33" s="567"/>
      <c r="M33" s="542"/>
    </row>
    <row r="34" spans="1:13" s="329" customFormat="1" ht="15.75" customHeight="1">
      <c r="A34" s="506">
        <v>20</v>
      </c>
      <c r="B34" s="506"/>
      <c r="C34" s="576" t="s">
        <v>485</v>
      </c>
      <c r="D34" s="658">
        <f>D30+D31</f>
        <v>99633.056366203295</v>
      </c>
      <c r="E34" s="658">
        <f>E30+E31</f>
        <v>100583.50473275481</v>
      </c>
      <c r="F34" s="658">
        <f>F30+F31</f>
        <v>98721.225981289492</v>
      </c>
      <c r="G34" s="658">
        <f>G30+G31</f>
        <v>99503.40798616581</v>
      </c>
      <c r="H34" s="572"/>
      <c r="I34" s="658">
        <f>I30+I31</f>
        <v>70578.356809824472</v>
      </c>
      <c r="J34" s="573">
        <v>72381</v>
      </c>
      <c r="K34" s="573">
        <v>72454</v>
      </c>
      <c r="L34" s="573">
        <v>75754</v>
      </c>
      <c r="M34" s="542"/>
    </row>
    <row r="35" spans="1:13" s="329" customFormat="1" ht="15.75" customHeight="1">
      <c r="A35" s="545"/>
      <c r="B35" s="545"/>
      <c r="C35" s="539"/>
      <c r="D35" s="542"/>
      <c r="E35" s="542"/>
      <c r="F35" s="542"/>
      <c r="G35" s="542"/>
      <c r="H35" s="542"/>
      <c r="I35" s="547"/>
      <c r="J35" s="542"/>
      <c r="K35" s="542"/>
      <c r="L35" s="542"/>
      <c r="M35" s="542"/>
    </row>
    <row r="36" spans="1:13" s="329" customFormat="1" ht="15.75" customHeight="1">
      <c r="A36" s="331" t="s">
        <v>174</v>
      </c>
      <c r="B36" s="331"/>
      <c r="C36" s="546" t="s">
        <v>486</v>
      </c>
      <c r="D36" s="542"/>
      <c r="E36" s="542"/>
      <c r="F36" s="542"/>
      <c r="G36" s="542"/>
      <c r="H36" s="542"/>
      <c r="I36" s="547"/>
      <c r="J36" s="542"/>
      <c r="K36" s="542"/>
      <c r="L36" s="542"/>
      <c r="M36" s="542"/>
    </row>
    <row r="37" spans="1:13" s="329" customFormat="1" ht="15.75" customHeight="1">
      <c r="A37" s="331" t="s">
        <v>176</v>
      </c>
      <c r="B37" s="331"/>
      <c r="C37" s="546" t="s">
        <v>529</v>
      </c>
      <c r="D37" s="542"/>
      <c r="E37" s="542"/>
      <c r="F37" s="542"/>
      <c r="G37" s="542"/>
      <c r="H37" s="542"/>
      <c r="I37" s="547"/>
      <c r="J37" s="542"/>
      <c r="K37" s="542"/>
      <c r="L37" s="542"/>
      <c r="M37" s="542"/>
    </row>
    <row r="38" spans="1:13" s="329" customFormat="1" ht="15.75" customHeight="1">
      <c r="A38" s="331" t="s">
        <v>178</v>
      </c>
      <c r="B38" s="331"/>
      <c r="C38" s="546" t="s">
        <v>530</v>
      </c>
      <c r="D38" s="547">
        <f>D34</f>
        <v>99633.056366203295</v>
      </c>
      <c r="E38" s="547">
        <f>E34</f>
        <v>100583.50473275481</v>
      </c>
      <c r="F38" s="547">
        <f>F34</f>
        <v>98721.225981289492</v>
      </c>
      <c r="G38" s="547">
        <f>G34</f>
        <v>99503.40798616581</v>
      </c>
      <c r="H38" s="542"/>
      <c r="I38" s="547">
        <f>I34</f>
        <v>70578.356809824472</v>
      </c>
      <c r="J38" s="547">
        <f>J34</f>
        <v>72381</v>
      </c>
      <c r="K38" s="547">
        <f>K34</f>
        <v>72454</v>
      </c>
      <c r="L38" s="547">
        <f>L34</f>
        <v>75754</v>
      </c>
      <c r="M38" s="542"/>
    </row>
    <row r="39" spans="1:13" s="329" customFormat="1" ht="15.75" customHeight="1">
      <c r="A39" s="548"/>
      <c r="B39" s="548"/>
      <c r="C39" s="549"/>
      <c r="D39" s="549"/>
      <c r="E39" s="549"/>
      <c r="F39" s="549"/>
      <c r="G39" s="549"/>
      <c r="H39" s="549"/>
    </row>
    <row r="40" spans="1:13" s="329" customFormat="1" ht="15.75" customHeight="1">
      <c r="A40" s="315"/>
      <c r="B40" s="315"/>
      <c r="C40" s="315"/>
      <c r="D40" s="561"/>
      <c r="E40" s="561"/>
      <c r="F40" s="561"/>
      <c r="G40" s="561"/>
      <c r="H40" s="561"/>
      <c r="I40" s="857" t="s">
        <v>487</v>
      </c>
      <c r="J40" s="857"/>
      <c r="K40" s="857"/>
      <c r="L40" s="857"/>
      <c r="M40" s="550"/>
    </row>
    <row r="41" spans="1:13" s="329" customFormat="1" ht="20.25" customHeight="1">
      <c r="A41" s="315"/>
      <c r="B41" s="315"/>
      <c r="C41" s="315"/>
      <c r="D41" s="315"/>
      <c r="E41" s="315"/>
      <c r="F41" s="315"/>
      <c r="G41" s="315"/>
      <c r="H41" s="562"/>
      <c r="I41" s="563" t="s">
        <v>914</v>
      </c>
      <c r="J41" s="563">
        <v>44651</v>
      </c>
      <c r="K41" s="563" t="s">
        <v>809</v>
      </c>
      <c r="L41" s="563">
        <v>44469</v>
      </c>
      <c r="M41" s="551"/>
    </row>
    <row r="42" spans="1:13" s="329" customFormat="1" ht="15.75" customHeight="1">
      <c r="A42" s="331">
        <v>21</v>
      </c>
      <c r="B42" s="552"/>
      <c r="C42" s="539" t="s">
        <v>488</v>
      </c>
      <c r="D42" s="553"/>
      <c r="E42" s="553"/>
      <c r="F42" s="553"/>
      <c r="G42" s="553"/>
      <c r="H42" s="554"/>
      <c r="I42" s="556">
        <f>I10</f>
        <v>217466.77806093401</v>
      </c>
      <c r="J42" s="556">
        <v>208958</v>
      </c>
      <c r="K42" s="556">
        <v>193193</v>
      </c>
      <c r="L42" s="556">
        <v>187646</v>
      </c>
      <c r="M42" s="555"/>
    </row>
    <row r="43" spans="1:13" s="329" customFormat="1" ht="15.75" customHeight="1">
      <c r="A43" s="331">
        <v>22</v>
      </c>
      <c r="B43" s="552"/>
      <c r="C43" s="539" t="s">
        <v>489</v>
      </c>
      <c r="D43" s="553"/>
      <c r="E43" s="553"/>
      <c r="F43" s="553"/>
      <c r="G43" s="553"/>
      <c r="H43" s="545"/>
      <c r="I43" s="556">
        <f>I26-I34</f>
        <v>130029.08728794049</v>
      </c>
      <c r="J43" s="556">
        <v>124873</v>
      </c>
      <c r="K43" s="556">
        <v>112741</v>
      </c>
      <c r="L43" s="556">
        <v>105385</v>
      </c>
      <c r="M43" s="557"/>
    </row>
    <row r="44" spans="1:13" s="329" customFormat="1" ht="15.75" customHeight="1">
      <c r="A44" s="505">
        <v>23</v>
      </c>
      <c r="B44" s="577"/>
      <c r="C44" s="578" t="s">
        <v>136</v>
      </c>
      <c r="D44" s="579"/>
      <c r="E44" s="579"/>
      <c r="F44" s="579"/>
      <c r="G44" s="579"/>
      <c r="H44" s="566"/>
      <c r="I44" s="580">
        <f>I42/I43</f>
        <v>1.6724471623750519</v>
      </c>
      <c r="J44" s="580">
        <v>1.67</v>
      </c>
      <c r="K44" s="580">
        <v>1.71</v>
      </c>
      <c r="L44" s="580">
        <v>1.78</v>
      </c>
    </row>
  </sheetData>
  <mergeCells count="17">
    <mergeCell ref="I40:L40"/>
    <mergeCell ref="S5:T5"/>
    <mergeCell ref="S7:T7"/>
    <mergeCell ref="S8:T8"/>
    <mergeCell ref="F5:G5"/>
    <mergeCell ref="K5:L5"/>
    <mergeCell ref="D6:G6"/>
    <mergeCell ref="I6:L6"/>
    <mergeCell ref="A6:C6"/>
    <mergeCell ref="F2:G2"/>
    <mergeCell ref="A11:C11"/>
    <mergeCell ref="B12:C12"/>
    <mergeCell ref="A28:L28"/>
    <mergeCell ref="A7:C7"/>
    <mergeCell ref="A8:C8"/>
    <mergeCell ref="A9:C9"/>
    <mergeCell ref="A5:C5"/>
  </mergeCells>
  <hyperlinks>
    <hyperlink ref="D1" location="Index!A1" display="Index" xr:uid="{6F4462AE-5060-4A26-8F16-88041BBB6561}"/>
  </hyperlinks>
  <pageMargins left="0.7" right="0.7" top="0.75" bottom="0.75" header="0.3" footer="0.3"/>
  <pageSetup paperSize="9" orientation="portrait" r:id="rId1"/>
  <ignoredErrors>
    <ignoredError sqref="D20 I20" formulaRange="1"/>
  </ignoredError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8" tint="-0.249977111117893"/>
  </sheetPr>
  <dimension ref="A1:F12"/>
  <sheetViews>
    <sheetView showGridLines="0" workbookViewId="0"/>
  </sheetViews>
  <sheetFormatPr defaultColWidth="8.81640625" defaultRowHeight="13"/>
  <cols>
    <col min="1" max="1" width="9" style="5" customWidth="1"/>
    <col min="2" max="2" width="65.26953125" style="5" customWidth="1"/>
    <col min="3" max="3" width="2.26953125" style="5" customWidth="1"/>
    <col min="4" max="4" width="65.54296875" style="5" customWidth="1"/>
    <col min="5" max="5" width="3.7265625" style="5" customWidth="1"/>
    <col min="6" max="16384" width="8.81640625" style="5"/>
  </cols>
  <sheetData>
    <row r="1" spans="1:6">
      <c r="A1" s="45" t="s">
        <v>804</v>
      </c>
    </row>
    <row r="2" spans="1:6" s="384" customFormat="1" ht="15" customHeight="1">
      <c r="A2" s="422" t="s">
        <v>768</v>
      </c>
    </row>
    <row r="3" spans="1:6" s="384" customFormat="1" ht="15" customHeight="1">
      <c r="A3" s="422"/>
    </row>
    <row r="4" spans="1:6" s="384" customFormat="1" ht="15" customHeight="1">
      <c r="A4" s="337"/>
    </row>
    <row r="5" spans="1:6" s="384" customFormat="1" ht="33" customHeight="1">
      <c r="A5" s="600" t="s">
        <v>803</v>
      </c>
      <c r="B5" s="599" t="s">
        <v>537</v>
      </c>
      <c r="C5" s="598"/>
      <c r="D5" s="599" t="s">
        <v>943</v>
      </c>
      <c r="F5" s="90" t="s">
        <v>284</v>
      </c>
    </row>
    <row r="6" spans="1:6" s="384" customFormat="1" ht="46">
      <c r="A6" s="581" t="s">
        <v>45</v>
      </c>
      <c r="B6" s="582" t="s">
        <v>531</v>
      </c>
      <c r="C6" s="582"/>
      <c r="D6" s="582" t="s">
        <v>994</v>
      </c>
    </row>
    <row r="7" spans="1:6" s="384" customFormat="1" ht="23">
      <c r="A7" s="583" t="s">
        <v>46</v>
      </c>
      <c r="B7" s="584" t="s">
        <v>532</v>
      </c>
      <c r="C7" s="584"/>
      <c r="D7" s="584" t="s">
        <v>915</v>
      </c>
    </row>
    <row r="8" spans="1:6" s="384" customFormat="1" ht="69">
      <c r="A8" s="583" t="s">
        <v>47</v>
      </c>
      <c r="B8" s="584" t="s">
        <v>533</v>
      </c>
      <c r="C8" s="584"/>
      <c r="D8" s="584" t="s">
        <v>993</v>
      </c>
    </row>
    <row r="9" spans="1:6" s="384" customFormat="1" ht="57.5">
      <c r="A9" s="583" t="s">
        <v>85</v>
      </c>
      <c r="B9" s="584" t="s">
        <v>769</v>
      </c>
      <c r="C9" s="584"/>
      <c r="D9" s="584" t="s">
        <v>992</v>
      </c>
    </row>
    <row r="10" spans="1:6" s="384" customFormat="1" ht="11.5">
      <c r="A10" s="583" t="s">
        <v>86</v>
      </c>
      <c r="B10" s="584" t="s">
        <v>534</v>
      </c>
      <c r="C10" s="584"/>
      <c r="D10" s="584" t="s">
        <v>916</v>
      </c>
    </row>
    <row r="11" spans="1:6" s="384" customFormat="1" ht="46">
      <c r="A11" s="583" t="s">
        <v>296</v>
      </c>
      <c r="B11" s="584" t="s">
        <v>535</v>
      </c>
      <c r="C11" s="584"/>
      <c r="D11" s="584" t="s">
        <v>917</v>
      </c>
    </row>
    <row r="12" spans="1:6" s="384" customFormat="1" ht="23">
      <c r="A12" s="583" t="s">
        <v>262</v>
      </c>
      <c r="B12" s="584" t="s">
        <v>536</v>
      </c>
      <c r="C12" s="584"/>
      <c r="D12" s="584" t="s">
        <v>918</v>
      </c>
    </row>
  </sheetData>
  <hyperlinks>
    <hyperlink ref="F5" location="Index!A1" display="Index" xr:uid="{00000000-0004-0000-2000-000000000000}"/>
  </hyperlink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4583AF"/>
  </sheetPr>
  <dimension ref="A1:Y42"/>
  <sheetViews>
    <sheetView showGridLines="0" zoomScaleNormal="100" workbookViewId="0"/>
  </sheetViews>
  <sheetFormatPr defaultColWidth="9.26953125" defaultRowHeight="14.5"/>
  <cols>
    <col min="1" max="1" width="6.81640625" customWidth="1"/>
    <col min="2" max="2" width="58.81640625" customWidth="1"/>
    <col min="3" max="3" width="13.7265625" customWidth="1"/>
    <col min="4" max="4" width="16" customWidth="1"/>
    <col min="5" max="5" width="18.26953125" customWidth="1"/>
    <col min="6" max="6" width="12.54296875" customWidth="1"/>
    <col min="7" max="7" width="17.7265625" customWidth="1"/>
    <col min="8" max="8" width="3" customWidth="1"/>
    <col min="9" max="9" width="10.1796875" customWidth="1"/>
  </cols>
  <sheetData>
    <row r="1" spans="1:25">
      <c r="A1" s="14" t="s">
        <v>528</v>
      </c>
    </row>
    <row r="2" spans="1:25" s="384" customFormat="1" ht="15.75" customHeight="1">
      <c r="A2" s="337" t="s">
        <v>770</v>
      </c>
    </row>
    <row r="3" spans="1:25" s="384" customFormat="1" ht="15.75" customHeight="1">
      <c r="A3" s="864"/>
      <c r="B3" s="864"/>
      <c r="C3" s="622" t="s">
        <v>45</v>
      </c>
      <c r="D3" s="622" t="s">
        <v>46</v>
      </c>
      <c r="E3" s="622" t="s">
        <v>47</v>
      </c>
      <c r="F3" s="622" t="s">
        <v>85</v>
      </c>
      <c r="G3" s="537" t="s">
        <v>86</v>
      </c>
    </row>
    <row r="4" spans="1:25" s="384" customFormat="1" ht="20.25" customHeight="1">
      <c r="A4" s="850"/>
      <c r="B4" s="850"/>
      <c r="C4" s="746" t="s">
        <v>490</v>
      </c>
      <c r="D4" s="746"/>
      <c r="E4" s="746"/>
      <c r="F4" s="746"/>
      <c r="G4" s="743" t="s">
        <v>491</v>
      </c>
      <c r="I4" s="90" t="s">
        <v>284</v>
      </c>
    </row>
    <row r="5" spans="1:25" s="384" customFormat="1" ht="20.25" customHeight="1">
      <c r="A5" s="850" t="s">
        <v>942</v>
      </c>
      <c r="B5" s="850"/>
      <c r="C5" s="621" t="s">
        <v>492</v>
      </c>
      <c r="D5" s="621" t="s">
        <v>493</v>
      </c>
      <c r="E5" s="621" t="s">
        <v>494</v>
      </c>
      <c r="F5" s="621" t="s">
        <v>495</v>
      </c>
      <c r="G5" s="744"/>
    </row>
    <row r="6" spans="1:25" s="337" customFormat="1" ht="15.75" customHeight="1">
      <c r="A6" s="863" t="s">
        <v>496</v>
      </c>
      <c r="B6" s="863"/>
      <c r="C6" s="863"/>
      <c r="D6" s="623"/>
      <c r="E6" s="623"/>
      <c r="F6" s="623"/>
      <c r="G6" s="623"/>
      <c r="H6" s="528"/>
      <c r="I6" s="528"/>
      <c r="J6" s="528"/>
      <c r="K6" s="528"/>
      <c r="L6" s="528"/>
      <c r="M6" s="528"/>
      <c r="N6" s="863"/>
      <c r="O6" s="863"/>
      <c r="P6" s="863"/>
      <c r="Q6" s="528"/>
      <c r="R6" s="528"/>
      <c r="S6" s="528"/>
      <c r="T6" s="528"/>
      <c r="U6" s="528"/>
      <c r="V6" s="528"/>
      <c r="W6" s="528"/>
      <c r="X6" s="528"/>
      <c r="Y6" s="528"/>
    </row>
    <row r="7" spans="1:25" s="585" customFormat="1" ht="15.75" customHeight="1">
      <c r="A7" s="624">
        <v>1</v>
      </c>
      <c r="B7" s="625" t="s">
        <v>497</v>
      </c>
      <c r="C7" s="684">
        <f>C8</f>
        <v>217955</v>
      </c>
      <c r="D7" s="686">
        <f>SUM(D8:D9)</f>
        <v>0</v>
      </c>
      <c r="E7" s="686">
        <f t="shared" ref="E7:F7" si="0">SUM(E8:E9)</f>
        <v>0</v>
      </c>
      <c r="F7" s="686">
        <f t="shared" si="0"/>
        <v>0</v>
      </c>
      <c r="G7" s="686">
        <f>G8</f>
        <v>217955</v>
      </c>
    </row>
    <row r="8" spans="1:25" s="384" customFormat="1" ht="15.75" customHeight="1">
      <c r="A8" s="626">
        <v>2</v>
      </c>
      <c r="B8" s="627" t="s">
        <v>498</v>
      </c>
      <c r="C8" s="514">
        <v>217955</v>
      </c>
      <c r="D8" s="687">
        <v>0</v>
      </c>
      <c r="E8" s="687">
        <v>0</v>
      </c>
      <c r="F8" s="688">
        <v>0</v>
      </c>
      <c r="G8" s="689">
        <v>217955</v>
      </c>
    </row>
    <row r="9" spans="1:25" s="384" customFormat="1" ht="15.75" customHeight="1">
      <c r="A9" s="626">
        <v>3</v>
      </c>
      <c r="B9" s="627" t="s">
        <v>499</v>
      </c>
      <c r="C9" s="394"/>
      <c r="D9" s="687">
        <v>0</v>
      </c>
      <c r="E9" s="687">
        <v>0</v>
      </c>
      <c r="F9" s="688">
        <v>0</v>
      </c>
      <c r="G9" s="688">
        <v>0</v>
      </c>
    </row>
    <row r="10" spans="1:25" s="585" customFormat="1" ht="15.75" customHeight="1">
      <c r="A10" s="628">
        <v>4</v>
      </c>
      <c r="B10" s="625" t="s">
        <v>500</v>
      </c>
      <c r="C10" s="394"/>
      <c r="D10" s="686">
        <f>SUM(D11:D12)</f>
        <v>448138.95119535399</v>
      </c>
      <c r="E10" s="686">
        <f>SUM(E11:E12)</f>
        <v>9743.206938503241</v>
      </c>
      <c r="F10" s="686">
        <f>SUM(F11:F12)</f>
        <v>16792.324585403308</v>
      </c>
      <c r="G10" s="686">
        <f>SUM(G11:G12)</f>
        <v>439302.83448548825</v>
      </c>
    </row>
    <row r="11" spans="1:25" s="384" customFormat="1" ht="15.75" customHeight="1">
      <c r="A11" s="626">
        <v>5</v>
      </c>
      <c r="B11" s="627" t="s">
        <v>463</v>
      </c>
      <c r="C11" s="394"/>
      <c r="D11" s="689">
        <v>203721.785287229</v>
      </c>
      <c r="E11" s="689">
        <v>4609.56630504022</v>
      </c>
      <c r="F11" s="689">
        <v>9504.2384000181992</v>
      </c>
      <c r="G11" s="689">
        <v>207419.02241267395</v>
      </c>
    </row>
    <row r="12" spans="1:25" s="384" customFormat="1" ht="15.75" customHeight="1">
      <c r="A12" s="626">
        <v>6</v>
      </c>
      <c r="B12" s="627" t="s">
        <v>464</v>
      </c>
      <c r="C12" s="394"/>
      <c r="D12" s="689">
        <v>244417.165908125</v>
      </c>
      <c r="E12" s="689">
        <v>5133.6406334630201</v>
      </c>
      <c r="F12" s="689">
        <v>7288.0861853851102</v>
      </c>
      <c r="G12" s="689">
        <v>231883.81207281433</v>
      </c>
    </row>
    <row r="13" spans="1:25" s="585" customFormat="1" ht="15.75" customHeight="1">
      <c r="A13" s="628">
        <v>7</v>
      </c>
      <c r="B13" s="625" t="s">
        <v>501</v>
      </c>
      <c r="C13" s="394"/>
      <c r="D13" s="686">
        <f>SUM(D14:D15)</f>
        <v>326226.56804611947</v>
      </c>
      <c r="E13" s="686">
        <f>SUM(E14:E15)</f>
        <v>39739.537096427994</v>
      </c>
      <c r="F13" s="686">
        <f>SUM(F14:F15)</f>
        <v>373529.39477902435</v>
      </c>
      <c r="G13" s="686">
        <f>SUM(G14:G15)</f>
        <v>498089.65524300904</v>
      </c>
    </row>
    <row r="14" spans="1:25" s="384" customFormat="1" ht="15.75" customHeight="1">
      <c r="A14" s="626">
        <v>8</v>
      </c>
      <c r="B14" s="627" t="s">
        <v>502</v>
      </c>
      <c r="C14" s="394"/>
      <c r="D14" s="689">
        <v>15738.275096982099</v>
      </c>
      <c r="E14" s="689">
        <v>0</v>
      </c>
      <c r="F14" s="689">
        <v>0</v>
      </c>
      <c r="G14" s="689">
        <v>7869.1375484910495</v>
      </c>
    </row>
    <row r="15" spans="1:25" s="384" customFormat="1" ht="15.75" customHeight="1">
      <c r="A15" s="626">
        <v>9</v>
      </c>
      <c r="B15" s="627" t="s">
        <v>503</v>
      </c>
      <c r="C15" s="394"/>
      <c r="D15" s="689">
        <v>310488.29294913739</v>
      </c>
      <c r="E15" s="689">
        <v>39739.537096427994</v>
      </c>
      <c r="F15" s="689">
        <v>373529.39477902435</v>
      </c>
      <c r="G15" s="689">
        <v>490220.51769451797</v>
      </c>
    </row>
    <row r="16" spans="1:25" s="585" customFormat="1" ht="15.75" customHeight="1">
      <c r="A16" s="628">
        <v>10</v>
      </c>
      <c r="B16" s="625" t="s">
        <v>504</v>
      </c>
      <c r="C16" s="394"/>
      <c r="D16" s="686">
        <v>0</v>
      </c>
      <c r="E16" s="686">
        <v>0</v>
      </c>
      <c r="F16" s="690">
        <v>0</v>
      </c>
      <c r="G16" s="690">
        <v>0</v>
      </c>
    </row>
    <row r="17" spans="1:25" s="585" customFormat="1" ht="15.75" customHeight="1">
      <c r="A17" s="628">
        <v>11</v>
      </c>
      <c r="B17" s="625" t="s">
        <v>505</v>
      </c>
      <c r="C17" s="686">
        <f>SUM(C18)</f>
        <v>18033.805259189998</v>
      </c>
      <c r="D17" s="686">
        <f>SUM(E18:E19)</f>
        <v>0</v>
      </c>
      <c r="E17" s="686">
        <f>SUM(E18:E19)</f>
        <v>0</v>
      </c>
      <c r="F17" s="686">
        <f>SUM(F18:F19)</f>
        <v>2.5852173811374501E-3</v>
      </c>
      <c r="G17" s="690">
        <v>0</v>
      </c>
    </row>
    <row r="18" spans="1:25" s="384" customFormat="1" ht="15.75" customHeight="1">
      <c r="A18" s="626">
        <v>12</v>
      </c>
      <c r="B18" s="627" t="s">
        <v>506</v>
      </c>
      <c r="C18" s="659">
        <v>18033.805259189998</v>
      </c>
      <c r="D18" s="691"/>
      <c r="E18" s="691"/>
      <c r="F18" s="691"/>
      <c r="G18" s="691"/>
    </row>
    <row r="19" spans="1:25" s="384" customFormat="1" ht="31.5" customHeight="1">
      <c r="A19" s="588">
        <v>13</v>
      </c>
      <c r="B19" s="589" t="s">
        <v>507</v>
      </c>
      <c r="C19" s="590"/>
      <c r="D19" s="692">
        <v>35382.5593686879</v>
      </c>
      <c r="E19" s="693">
        <v>0</v>
      </c>
      <c r="F19" s="694">
        <v>2.5852173811374501E-3</v>
      </c>
      <c r="G19" s="695">
        <v>2.5852173811374501E-3</v>
      </c>
    </row>
    <row r="20" spans="1:25" s="337" customFormat="1" ht="15.75" customHeight="1">
      <c r="A20" s="595">
        <v>14</v>
      </c>
      <c r="B20" s="596" t="s">
        <v>508</v>
      </c>
      <c r="C20" s="597"/>
      <c r="D20" s="696"/>
      <c r="E20" s="696"/>
      <c r="F20" s="696"/>
      <c r="G20" s="697">
        <f>SUM(G13,G10,G7,G19)</f>
        <v>1155347.4923137147</v>
      </c>
    </row>
    <row r="21" spans="1:25" s="337" customFormat="1" ht="15.75" customHeight="1">
      <c r="A21" s="863" t="s">
        <v>509</v>
      </c>
      <c r="B21" s="863"/>
      <c r="C21" s="863"/>
      <c r="D21" s="623"/>
      <c r="E21" s="623"/>
      <c r="F21" s="623"/>
      <c r="G21" s="623"/>
      <c r="H21" s="528"/>
      <c r="I21" s="528"/>
      <c r="J21" s="528"/>
      <c r="K21" s="528"/>
      <c r="L21" s="528"/>
      <c r="M21" s="528"/>
      <c r="N21" s="863"/>
      <c r="O21" s="863"/>
      <c r="P21" s="863"/>
      <c r="Q21" s="528"/>
      <c r="R21" s="528"/>
      <c r="S21" s="528"/>
      <c r="T21" s="528"/>
      <c r="U21" s="528"/>
      <c r="V21" s="528"/>
      <c r="W21" s="528"/>
      <c r="X21" s="528"/>
      <c r="Y21" s="528"/>
    </row>
    <row r="22" spans="1:25" s="585" customFormat="1" ht="15.75" customHeight="1">
      <c r="A22" s="624">
        <v>15</v>
      </c>
      <c r="B22" s="625" t="s">
        <v>460</v>
      </c>
      <c r="C22" s="394"/>
      <c r="D22" s="629"/>
      <c r="E22" s="629"/>
      <c r="F22" s="629"/>
      <c r="G22" s="630">
        <v>76498.651514869998</v>
      </c>
    </row>
    <row r="23" spans="1:25" s="585" customFormat="1" ht="31.5" customHeight="1">
      <c r="A23" s="631" t="s">
        <v>510</v>
      </c>
      <c r="B23" s="625" t="s">
        <v>511</v>
      </c>
      <c r="C23" s="394"/>
      <c r="D23" s="698">
        <v>0</v>
      </c>
      <c r="E23" s="698">
        <v>0</v>
      </c>
      <c r="F23" s="699">
        <v>0</v>
      </c>
      <c r="G23" s="699">
        <v>0</v>
      </c>
    </row>
    <row r="24" spans="1:25" s="585" customFormat="1" ht="15.75" customHeight="1">
      <c r="A24" s="631">
        <v>16</v>
      </c>
      <c r="B24" s="625" t="s">
        <v>512</v>
      </c>
      <c r="C24" s="394"/>
      <c r="D24" s="698">
        <v>0</v>
      </c>
      <c r="E24" s="698">
        <v>0</v>
      </c>
      <c r="F24" s="699">
        <v>0</v>
      </c>
      <c r="G24" s="699">
        <v>0</v>
      </c>
    </row>
    <row r="25" spans="1:25" s="585" customFormat="1" ht="15.75" customHeight="1">
      <c r="A25" s="624">
        <v>17</v>
      </c>
      <c r="B25" s="625" t="s">
        <v>513</v>
      </c>
      <c r="C25" s="394"/>
      <c r="D25" s="700">
        <f>D26+D27+D28+D30+D32</f>
        <v>174671.38934119063</v>
      </c>
      <c r="E25" s="700">
        <f>E26+E27+E28+E30+E32</f>
        <v>78853.959014039676</v>
      </c>
      <c r="F25" s="700">
        <f>F26+F27+F28+F30+F32</f>
        <v>948199.87662184425</v>
      </c>
      <c r="G25" s="700">
        <f>G26+G27+G28+G30+G32</f>
        <v>924409.84670817957</v>
      </c>
    </row>
    <row r="26" spans="1:25" s="384" customFormat="1" ht="31.5" customHeight="1">
      <c r="A26" s="548">
        <v>18</v>
      </c>
      <c r="B26" s="632" t="s">
        <v>514</v>
      </c>
      <c r="C26" s="394"/>
      <c r="D26" s="701">
        <v>0</v>
      </c>
      <c r="E26" s="701">
        <v>0</v>
      </c>
      <c r="F26" s="701">
        <v>0</v>
      </c>
      <c r="G26" s="702">
        <v>0</v>
      </c>
    </row>
    <row r="27" spans="1:25" s="384" customFormat="1" ht="47.25" customHeight="1">
      <c r="A27" s="548">
        <v>19</v>
      </c>
      <c r="B27" s="627" t="s">
        <v>515</v>
      </c>
      <c r="C27" s="394"/>
      <c r="D27" s="701">
        <v>52162.640611871298</v>
      </c>
      <c r="E27" s="702">
        <v>117.91379466218299</v>
      </c>
      <c r="F27" s="701">
        <v>7931.5051036370696</v>
      </c>
      <c r="G27" s="702">
        <v>13206.726062155292</v>
      </c>
    </row>
    <row r="28" spans="1:25" s="384" customFormat="1" ht="47.25" customHeight="1">
      <c r="A28" s="548">
        <v>20</v>
      </c>
      <c r="B28" s="632" t="s">
        <v>935</v>
      </c>
      <c r="C28" s="394"/>
      <c r="D28" s="701">
        <v>118932.87012341899</v>
      </c>
      <c r="E28" s="702">
        <v>75889.387203658902</v>
      </c>
      <c r="F28" s="702">
        <v>370515.61045964668</v>
      </c>
      <c r="G28" s="702">
        <v>879531.39293400454</v>
      </c>
    </row>
    <row r="29" spans="1:25" s="384" customFormat="1" ht="31.5" customHeight="1">
      <c r="A29" s="548">
        <v>21</v>
      </c>
      <c r="B29" s="633" t="s">
        <v>516</v>
      </c>
      <c r="C29" s="394"/>
      <c r="D29" s="701">
        <v>0</v>
      </c>
      <c r="E29" s="701">
        <v>0</v>
      </c>
      <c r="F29" s="702">
        <v>13491.576487544982</v>
      </c>
      <c r="G29" s="703">
        <v>0</v>
      </c>
    </row>
    <row r="30" spans="1:25" s="384" customFormat="1" ht="15.75" customHeight="1">
      <c r="A30" s="548">
        <v>22</v>
      </c>
      <c r="B30" s="627" t="s">
        <v>517</v>
      </c>
      <c r="C30" s="394"/>
      <c r="D30" s="701">
        <v>2349.5723323186899</v>
      </c>
      <c r="E30" s="701">
        <v>877.61045269361898</v>
      </c>
      <c r="F30" s="701">
        <v>534371.52483065892</v>
      </c>
      <c r="G30" s="703">
        <v>0</v>
      </c>
    </row>
    <row r="31" spans="1:25" s="384" customFormat="1" ht="24">
      <c r="A31" s="548">
        <v>23</v>
      </c>
      <c r="B31" s="633" t="s">
        <v>516</v>
      </c>
      <c r="C31" s="394"/>
      <c r="D31" s="701">
        <v>2349.5723323186899</v>
      </c>
      <c r="E31" s="701">
        <v>877.61045269361898</v>
      </c>
      <c r="F31" s="701">
        <v>534371.52483065892</v>
      </c>
      <c r="G31" s="703">
        <v>0</v>
      </c>
    </row>
    <row r="32" spans="1:25" s="384" customFormat="1" ht="47.25" customHeight="1">
      <c r="A32" s="548">
        <v>24</v>
      </c>
      <c r="B32" s="627" t="s">
        <v>518</v>
      </c>
      <c r="C32" s="394"/>
      <c r="D32" s="701">
        <v>1226.30627358163</v>
      </c>
      <c r="E32" s="701">
        <v>1969.04756302497</v>
      </c>
      <c r="F32" s="701">
        <v>35381.236227901602</v>
      </c>
      <c r="G32" s="701">
        <v>31671.72771201966</v>
      </c>
    </row>
    <row r="33" spans="1:8" s="585" customFormat="1" ht="15.75" customHeight="1">
      <c r="A33" s="634">
        <v>25</v>
      </c>
      <c r="B33" s="625" t="s">
        <v>519</v>
      </c>
      <c r="C33" s="394"/>
      <c r="D33" s="698">
        <v>0</v>
      </c>
      <c r="E33" s="698">
        <v>0</v>
      </c>
      <c r="F33" s="698">
        <v>0</v>
      </c>
      <c r="G33" s="698">
        <v>0</v>
      </c>
    </row>
    <row r="34" spans="1:8" s="585" customFormat="1" ht="15.75" customHeight="1">
      <c r="A34" s="634">
        <v>26</v>
      </c>
      <c r="B34" s="625" t="s">
        <v>520</v>
      </c>
      <c r="C34" s="586"/>
      <c r="D34" s="704">
        <f>D35+D36+D37+D38+D39</f>
        <v>53114.689040582154</v>
      </c>
      <c r="E34" s="704">
        <f>E35+E36+E37+D38+E39</f>
        <v>145.61583787899662</v>
      </c>
      <c r="F34" s="704">
        <f>F35+F36+F37+F38+F39</f>
        <v>14538.134451356689</v>
      </c>
      <c r="G34" s="704">
        <f>G35+G36+G37+G38+G39</f>
        <v>46806.021553556602</v>
      </c>
      <c r="H34" s="636"/>
    </row>
    <row r="35" spans="1:8" s="384" customFormat="1" ht="15.75" customHeight="1">
      <c r="A35" s="548">
        <v>27</v>
      </c>
      <c r="B35" s="627" t="s">
        <v>521</v>
      </c>
      <c r="C35" s="394"/>
      <c r="D35" s="705"/>
      <c r="E35" s="705"/>
      <c r="F35" s="706">
        <v>0</v>
      </c>
      <c r="G35" s="707">
        <v>0</v>
      </c>
    </row>
    <row r="36" spans="1:8" s="384" customFormat="1" ht="24">
      <c r="A36" s="548">
        <v>28</v>
      </c>
      <c r="B36" s="627" t="s">
        <v>522</v>
      </c>
      <c r="C36" s="394"/>
      <c r="D36" s="861">
        <v>0</v>
      </c>
      <c r="E36" s="861"/>
      <c r="F36" s="861"/>
      <c r="G36" s="685">
        <v>0</v>
      </c>
    </row>
    <row r="37" spans="1:8" s="384" customFormat="1" ht="15.75" customHeight="1">
      <c r="A37" s="548">
        <v>29</v>
      </c>
      <c r="B37" s="627" t="s">
        <v>936</v>
      </c>
      <c r="C37" s="394"/>
      <c r="D37" s="862">
        <v>9280.5796204300004</v>
      </c>
      <c r="E37" s="862"/>
      <c r="F37" s="862"/>
      <c r="G37" s="685">
        <v>9280.5796204300004</v>
      </c>
    </row>
    <row r="38" spans="1:8" s="384" customFormat="1" ht="31.5" customHeight="1">
      <c r="A38" s="548">
        <v>30</v>
      </c>
      <c r="B38" s="627" t="s">
        <v>523</v>
      </c>
      <c r="C38" s="394"/>
      <c r="D38" s="708">
        <v>0</v>
      </c>
      <c r="E38" s="708">
        <v>0</v>
      </c>
      <c r="F38" s="701">
        <v>0</v>
      </c>
      <c r="G38" s="685">
        <v>0</v>
      </c>
    </row>
    <row r="39" spans="1:8" s="384" customFormat="1" ht="15.75" customHeight="1">
      <c r="A39" s="548">
        <v>31</v>
      </c>
      <c r="B39" s="627" t="s">
        <v>524</v>
      </c>
      <c r="C39" s="394"/>
      <c r="D39" s="708">
        <v>43834.109420152156</v>
      </c>
      <c r="E39" s="708">
        <v>145.61583787899662</v>
      </c>
      <c r="F39" s="701">
        <v>14538.134451356689</v>
      </c>
      <c r="G39" s="685">
        <v>37525.441933126604</v>
      </c>
    </row>
    <row r="40" spans="1:8" s="587" customFormat="1" ht="15.75" customHeight="1">
      <c r="A40" s="592">
        <v>32</v>
      </c>
      <c r="B40" s="591" t="s">
        <v>525</v>
      </c>
      <c r="C40" s="479"/>
      <c r="D40" s="709">
        <v>127456.34067030098</v>
      </c>
      <c r="E40" s="709">
        <v>0</v>
      </c>
      <c r="F40" s="709">
        <v>0</v>
      </c>
      <c r="G40" s="710">
        <v>6372.8170335150498</v>
      </c>
    </row>
    <row r="41" spans="1:8" s="337" customFormat="1" ht="15.75" customHeight="1">
      <c r="A41" s="593">
        <v>33</v>
      </c>
      <c r="B41" s="594" t="s">
        <v>526</v>
      </c>
      <c r="C41" s="479"/>
      <c r="D41" s="660"/>
      <c r="E41" s="660"/>
      <c r="F41" s="660"/>
      <c r="G41" s="660">
        <f>G40+G34+G25</f>
        <v>977588.6852952512</v>
      </c>
    </row>
    <row r="42" spans="1:8" s="337" customFormat="1" ht="15.75" customHeight="1">
      <c r="A42" s="595">
        <v>34</v>
      </c>
      <c r="B42" s="596" t="s">
        <v>527</v>
      </c>
      <c r="C42" s="597"/>
      <c r="D42" s="635"/>
      <c r="E42" s="635"/>
      <c r="F42" s="635"/>
      <c r="G42" s="635">
        <f>G20/G41</f>
        <v>1.1818339447789095</v>
      </c>
    </row>
  </sheetData>
  <mergeCells count="11">
    <mergeCell ref="A3:B3"/>
    <mergeCell ref="C4:F4"/>
    <mergeCell ref="G4:G5"/>
    <mergeCell ref="N6:P6"/>
    <mergeCell ref="N21:P21"/>
    <mergeCell ref="D36:F36"/>
    <mergeCell ref="D37:F37"/>
    <mergeCell ref="A4:B4"/>
    <mergeCell ref="A5:B5"/>
    <mergeCell ref="A6:C6"/>
    <mergeCell ref="A21:C21"/>
  </mergeCells>
  <hyperlinks>
    <hyperlink ref="I4" location="Index!A1" display="Index" xr:uid="{28408878-22B6-4354-B52A-976D93E0A9E9}"/>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7590A8-2D80-4CF5-8510-1881E0CAAAE3}">
  <sheetPr>
    <tabColor theme="8" tint="-0.249977111117893"/>
  </sheetPr>
  <dimension ref="A1:I29"/>
  <sheetViews>
    <sheetView showGridLines="0" workbookViewId="0"/>
  </sheetViews>
  <sheetFormatPr defaultColWidth="9.1796875" defaultRowHeight="12"/>
  <cols>
    <col min="1" max="1" width="5.7265625" style="89" customWidth="1"/>
    <col min="2" max="2" width="113.1796875" style="89" customWidth="1"/>
    <col min="3" max="7" width="12.7265625" style="89" customWidth="1"/>
    <col min="8" max="8" width="3.26953125" style="89" customWidth="1"/>
    <col min="9" max="16384" width="9.1796875" style="89"/>
  </cols>
  <sheetData>
    <row r="1" spans="1:9" s="72" customFormat="1" ht="13">
      <c r="A1" s="14" t="s">
        <v>785</v>
      </c>
      <c r="C1" s="109"/>
      <c r="D1" s="109"/>
      <c r="E1" s="109"/>
      <c r="F1" s="109"/>
      <c r="G1" s="109"/>
    </row>
    <row r="2" spans="1:9" s="72" customFormat="1" ht="15.75" customHeight="1">
      <c r="A2" s="109"/>
      <c r="C2" s="109"/>
      <c r="D2" s="109"/>
      <c r="E2" s="109"/>
      <c r="F2" s="109"/>
      <c r="G2" s="109"/>
    </row>
    <row r="3" spans="1:9" ht="15.75" customHeight="1">
      <c r="C3" s="110" t="s">
        <v>45</v>
      </c>
      <c r="D3" s="110" t="s">
        <v>46</v>
      </c>
      <c r="E3" s="110" t="s">
        <v>47</v>
      </c>
      <c r="F3" s="110" t="s">
        <v>85</v>
      </c>
      <c r="G3" s="110" t="s">
        <v>86</v>
      </c>
    </row>
    <row r="4" spans="1:9" ht="15.75" customHeight="1">
      <c r="A4" s="730"/>
      <c r="B4" s="730"/>
      <c r="C4" s="140"/>
      <c r="D4" s="140"/>
      <c r="E4" s="730"/>
      <c r="F4" s="730"/>
      <c r="G4" s="140"/>
      <c r="I4" s="90" t="s">
        <v>284</v>
      </c>
    </row>
    <row r="5" spans="1:9" ht="15.75" customHeight="1">
      <c r="A5" s="730" t="s">
        <v>84</v>
      </c>
      <c r="B5" s="730"/>
      <c r="C5" s="140" t="s">
        <v>938</v>
      </c>
      <c r="D5" s="140" t="s">
        <v>939</v>
      </c>
      <c r="E5" s="200" t="s">
        <v>940</v>
      </c>
      <c r="F5" s="200" t="s">
        <v>941</v>
      </c>
      <c r="G5" s="140" t="s">
        <v>913</v>
      </c>
    </row>
    <row r="6" spans="1:9" ht="15.75" customHeight="1">
      <c r="B6" s="111" t="s">
        <v>550</v>
      </c>
      <c r="C6" s="112"/>
      <c r="D6" s="112"/>
      <c r="E6" s="112"/>
      <c r="F6" s="112"/>
      <c r="G6" s="112"/>
    </row>
    <row r="7" spans="1:9" ht="15.75" customHeight="1">
      <c r="A7" s="113">
        <v>1</v>
      </c>
      <c r="B7" s="55" t="s">
        <v>551</v>
      </c>
      <c r="C7" s="47">
        <v>172591.84615103001</v>
      </c>
      <c r="D7" s="47">
        <v>166058.60061353</v>
      </c>
      <c r="E7" s="47">
        <v>166196</v>
      </c>
      <c r="F7" s="47">
        <v>164877.084956195</v>
      </c>
      <c r="G7" s="47">
        <v>169518.47895864499</v>
      </c>
    </row>
    <row r="8" spans="1:9">
      <c r="A8" s="113">
        <v>2</v>
      </c>
      <c r="B8" s="177" t="s">
        <v>552</v>
      </c>
      <c r="C8" s="47">
        <v>171826.14615103</v>
      </c>
      <c r="D8" s="47">
        <v>165371.60061353</v>
      </c>
      <c r="E8" s="47">
        <v>165054</v>
      </c>
      <c r="F8" s="47">
        <v>163859.084956195</v>
      </c>
      <c r="G8" s="47">
        <v>168628.47895864499</v>
      </c>
    </row>
    <row r="9" spans="1:9" ht="15.75" customHeight="1">
      <c r="A9" s="113">
        <v>3</v>
      </c>
      <c r="B9" s="55" t="s">
        <v>239</v>
      </c>
      <c r="C9" s="47">
        <v>185624.84615103001</v>
      </c>
      <c r="D9" s="47">
        <v>179030.60061353</v>
      </c>
      <c r="E9" s="47">
        <v>179697</v>
      </c>
      <c r="F9" s="47">
        <v>178261.084956195</v>
      </c>
      <c r="G9" s="47">
        <v>182323.47895864499</v>
      </c>
    </row>
    <row r="10" spans="1:9" ht="15.75" customHeight="1">
      <c r="A10" s="113">
        <v>4</v>
      </c>
      <c r="B10" s="55" t="s">
        <v>553</v>
      </c>
      <c r="C10" s="47">
        <v>184859.14615103</v>
      </c>
      <c r="D10" s="47">
        <v>178343.60061353</v>
      </c>
      <c r="E10" s="47">
        <v>178555</v>
      </c>
      <c r="F10" s="47">
        <v>177243.084956195</v>
      </c>
      <c r="G10" s="47">
        <v>181433.47895864499</v>
      </c>
    </row>
    <row r="11" spans="1:9" ht="15.75" customHeight="1">
      <c r="A11" s="113">
        <v>5</v>
      </c>
      <c r="B11" s="55" t="s">
        <v>240</v>
      </c>
      <c r="C11" s="47">
        <v>217954.84615103001</v>
      </c>
      <c r="D11" s="47">
        <v>211642.60061353</v>
      </c>
      <c r="E11" s="47">
        <v>212477</v>
      </c>
      <c r="F11" s="47">
        <v>197899.084956195</v>
      </c>
      <c r="G11" s="47">
        <v>201889.47895864499</v>
      </c>
    </row>
    <row r="12" spans="1:9" ht="15.75" customHeight="1">
      <c r="A12" s="113">
        <v>6</v>
      </c>
      <c r="B12" s="55" t="s">
        <v>554</v>
      </c>
      <c r="C12" s="47">
        <v>217189.14615103</v>
      </c>
      <c r="D12" s="47">
        <v>210955.60061353</v>
      </c>
      <c r="E12" s="47">
        <v>211335</v>
      </c>
      <c r="F12" s="47">
        <v>196881.084956195</v>
      </c>
      <c r="G12" s="47">
        <v>200999.47895864499</v>
      </c>
    </row>
    <row r="13" spans="1:9" ht="15.75" customHeight="1">
      <c r="B13" s="228" t="s">
        <v>555</v>
      </c>
    </row>
    <row r="14" spans="1:9" ht="15.75" customHeight="1">
      <c r="A14" s="113">
        <v>7</v>
      </c>
      <c r="B14" s="55" t="s">
        <v>92</v>
      </c>
      <c r="C14" s="47">
        <v>911700.81087278191</v>
      </c>
      <c r="D14" s="47">
        <v>907091.68163235951</v>
      </c>
      <c r="E14" s="47">
        <v>883831.82865478657</v>
      </c>
      <c r="F14" s="47">
        <v>868739.39219056524</v>
      </c>
      <c r="G14" s="47">
        <v>872174.37062597775</v>
      </c>
    </row>
    <row r="15" spans="1:9" ht="15.75" customHeight="1">
      <c r="A15" s="113">
        <v>8</v>
      </c>
      <c r="B15" s="55" t="s">
        <v>556</v>
      </c>
      <c r="C15" s="47">
        <v>910903.13748300564</v>
      </c>
      <c r="D15" s="47">
        <v>906405.02163235948</v>
      </c>
      <c r="E15" s="47">
        <v>882690.11865478661</v>
      </c>
      <c r="F15" s="47">
        <v>867435.39219056524</v>
      </c>
      <c r="G15" s="47">
        <v>871202.02882096928</v>
      </c>
    </row>
    <row r="16" spans="1:9" ht="15.75" customHeight="1">
      <c r="B16" s="228" t="s">
        <v>557</v>
      </c>
    </row>
    <row r="17" spans="1:7" ht="15.75" customHeight="1">
      <c r="A17" s="113">
        <v>9</v>
      </c>
      <c r="B17" s="55" t="s">
        <v>558</v>
      </c>
      <c r="C17" s="114">
        <v>0.1893075492450268</v>
      </c>
      <c r="D17" s="114">
        <v>0.18306705262107437</v>
      </c>
      <c r="E17" s="114">
        <v>0.18804029749975665</v>
      </c>
      <c r="F17" s="114">
        <v>0.1897888900150482</v>
      </c>
      <c r="G17" s="114">
        <v>0.19436305934669698</v>
      </c>
    </row>
    <row r="18" spans="1:7">
      <c r="A18" s="113">
        <v>10</v>
      </c>
      <c r="B18" s="177" t="s">
        <v>559</v>
      </c>
      <c r="C18" s="114">
        <v>0.18863273061701985</v>
      </c>
      <c r="D18" s="114">
        <v>0.1824477983536649</v>
      </c>
      <c r="E18" s="114">
        <v>0.18698974477197175</v>
      </c>
      <c r="F18" s="114">
        <v>0.18890062180008113</v>
      </c>
      <c r="G18" s="114">
        <v>0.19355840939311897</v>
      </c>
    </row>
    <row r="19" spans="1:7" ht="15.75" customHeight="1">
      <c r="A19" s="113">
        <v>11</v>
      </c>
      <c r="B19" s="55" t="s">
        <v>560</v>
      </c>
      <c r="C19" s="114">
        <v>0.20360280909844664</v>
      </c>
      <c r="D19" s="114">
        <v>0.19736770189685232</v>
      </c>
      <c r="E19" s="114">
        <v>0.20331582793697664</v>
      </c>
      <c r="F19" s="114">
        <v>0.20519512129719558</v>
      </c>
      <c r="G19" s="114">
        <v>0.20904475652934817</v>
      </c>
    </row>
    <row r="20" spans="1:7">
      <c r="A20" s="113">
        <v>12</v>
      </c>
      <c r="B20" s="177" t="s">
        <v>561</v>
      </c>
      <c r="C20" s="114">
        <v>0.20294050875906533</v>
      </c>
      <c r="D20" s="114">
        <v>0.19675928128944842</v>
      </c>
      <c r="E20" s="114">
        <v>0.20228503324826672</v>
      </c>
      <c r="F20" s="114">
        <v>0.20433001299220313</v>
      </c>
      <c r="G20" s="114">
        <v>0.20825649270374841</v>
      </c>
    </row>
    <row r="21" spans="1:7" ht="15.75" customHeight="1">
      <c r="A21" s="113">
        <v>13</v>
      </c>
      <c r="B21" s="55" t="s">
        <v>562</v>
      </c>
      <c r="C21" s="114">
        <v>0.23906400383957022</v>
      </c>
      <c r="D21" s="114">
        <v>0.23331996632652163</v>
      </c>
      <c r="E21" s="114">
        <v>0.24040433158352661</v>
      </c>
      <c r="F21" s="114">
        <v>0.22780028940230695</v>
      </c>
      <c r="G21" s="114">
        <v>0.2314783439620505</v>
      </c>
    </row>
    <row r="22" spans="1:7">
      <c r="A22" s="113">
        <v>14</v>
      </c>
      <c r="B22" s="177" t="s">
        <v>563</v>
      </c>
      <c r="C22" s="114">
        <v>0.23843275669371816</v>
      </c>
      <c r="D22" s="114">
        <v>0.23273878186775337</v>
      </c>
      <c r="E22" s="114">
        <v>0.23942150878733412</v>
      </c>
      <c r="F22" s="114">
        <v>0.22696916303934089</v>
      </c>
      <c r="G22" s="114">
        <v>0.23071511808881484</v>
      </c>
    </row>
    <row r="23" spans="1:7" ht="15.75" customHeight="1">
      <c r="A23" s="113"/>
      <c r="B23" s="228" t="s">
        <v>116</v>
      </c>
    </row>
    <row r="24" spans="1:7" ht="15.75" customHeight="1">
      <c r="A24" s="113">
        <v>15</v>
      </c>
      <c r="B24" s="55" t="s">
        <v>564</v>
      </c>
      <c r="C24" s="115">
        <v>1588555</v>
      </c>
      <c r="D24" s="115">
        <v>1591245</v>
      </c>
      <c r="E24" s="115">
        <v>1517369</v>
      </c>
      <c r="F24" s="115">
        <v>1479892</v>
      </c>
      <c r="G24" s="115">
        <v>1438698</v>
      </c>
    </row>
    <row r="25" spans="1:7" ht="15.75" customHeight="1">
      <c r="A25" s="113">
        <v>16</v>
      </c>
      <c r="B25" s="55" t="s">
        <v>116</v>
      </c>
      <c r="C25" s="114">
        <v>0.11685138138184073</v>
      </c>
      <c r="D25" s="114">
        <v>0.11250976475246112</v>
      </c>
      <c r="E25" s="114">
        <v>0.11842669779071538</v>
      </c>
      <c r="F25" s="114">
        <v>0.12045546901814119</v>
      </c>
      <c r="G25" s="114">
        <v>0.12672811038775683</v>
      </c>
    </row>
    <row r="26" spans="1:7" ht="15.75" customHeight="1">
      <c r="A26" s="113">
        <v>17</v>
      </c>
      <c r="B26" s="55" t="s">
        <v>565</v>
      </c>
      <c r="C26" s="114">
        <v>0.11636937100133769</v>
      </c>
      <c r="D26" s="114">
        <v>0.1120780273393035</v>
      </c>
      <c r="E26" s="114">
        <v>0.11767407927801346</v>
      </c>
      <c r="F26" s="114">
        <v>0.11976758098306836</v>
      </c>
      <c r="G26" s="114">
        <v>0.1261094955012414</v>
      </c>
    </row>
    <row r="29" spans="1:7" ht="15" customHeight="1"/>
  </sheetData>
  <mergeCells count="3">
    <mergeCell ref="A5:B5"/>
    <mergeCell ref="A4:B4"/>
    <mergeCell ref="E4:F4"/>
  </mergeCells>
  <hyperlinks>
    <hyperlink ref="I4" location="Index!A1" display="Index" xr:uid="{437FA6D0-FAF3-4DAB-88BC-3E4B789AA790}"/>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249977111117893"/>
  </sheetPr>
  <dimension ref="A1:H128"/>
  <sheetViews>
    <sheetView showGridLines="0" zoomScaleNormal="100" workbookViewId="0"/>
  </sheetViews>
  <sheetFormatPr defaultColWidth="8.81640625" defaultRowHeight="12"/>
  <cols>
    <col min="1" max="1" width="8.453125" style="67" customWidth="1"/>
    <col min="2" max="2" width="99.7265625" style="89" customWidth="1"/>
    <col min="3" max="3" width="21.453125" style="89" customWidth="1"/>
    <col min="4" max="4" width="28.81640625" style="89" customWidth="1"/>
    <col min="5" max="5" width="5.54296875" style="127" customWidth="1"/>
    <col min="6" max="16384" width="8.81640625" style="89"/>
  </cols>
  <sheetData>
    <row r="1" spans="1:8" ht="13">
      <c r="A1" s="613" t="s">
        <v>267</v>
      </c>
      <c r="B1" s="116"/>
      <c r="C1" s="116"/>
      <c r="D1" s="116"/>
      <c r="E1" s="117"/>
      <c r="F1" s="116"/>
      <c r="G1" s="116"/>
      <c r="H1" s="116"/>
    </row>
    <row r="2" spans="1:8">
      <c r="A2" s="25"/>
      <c r="B2" s="116"/>
      <c r="C2" s="116"/>
      <c r="D2" s="116"/>
      <c r="E2" s="117"/>
      <c r="F2" s="116"/>
      <c r="G2" s="116"/>
      <c r="H2" s="116"/>
    </row>
    <row r="3" spans="1:8">
      <c r="A3" s="118"/>
      <c r="B3" s="116"/>
      <c r="C3" s="119" t="s">
        <v>45</v>
      </c>
      <c r="D3" s="119" t="s">
        <v>46</v>
      </c>
      <c r="E3" s="117"/>
      <c r="F3" s="116"/>
      <c r="G3" s="116"/>
      <c r="H3" s="116"/>
    </row>
    <row r="4" spans="1:8" ht="63" customHeight="1">
      <c r="A4" s="730" t="s">
        <v>942</v>
      </c>
      <c r="B4" s="730"/>
      <c r="C4" s="140" t="s">
        <v>146</v>
      </c>
      <c r="D4" s="140" t="s">
        <v>920</v>
      </c>
      <c r="E4" s="117"/>
      <c r="F4" s="90" t="s">
        <v>284</v>
      </c>
      <c r="G4" s="116"/>
      <c r="H4" s="116"/>
    </row>
    <row r="5" spans="1:8" s="121" customFormat="1" ht="15.75" customHeight="1">
      <c r="A5" s="731" t="s">
        <v>147</v>
      </c>
      <c r="B5" s="731"/>
      <c r="C5" s="731"/>
      <c r="D5" s="731"/>
      <c r="E5" s="120"/>
      <c r="F5" s="120"/>
      <c r="G5" s="120"/>
      <c r="H5" s="120"/>
    </row>
    <row r="6" spans="1:8" ht="15.75" customHeight="1">
      <c r="A6" s="122">
        <v>1</v>
      </c>
      <c r="B6" s="123" t="s">
        <v>148</v>
      </c>
      <c r="C6" s="124">
        <v>10604</v>
      </c>
      <c r="D6" s="119" t="s">
        <v>997</v>
      </c>
      <c r="E6" s="117"/>
      <c r="F6" s="116"/>
      <c r="G6" s="116"/>
      <c r="H6" s="116"/>
    </row>
    <row r="7" spans="1:8" ht="15.75" customHeight="1">
      <c r="A7" s="122"/>
      <c r="B7" s="123" t="s">
        <v>149</v>
      </c>
      <c r="C7" s="124"/>
      <c r="D7" s="125"/>
      <c r="E7" s="117"/>
      <c r="F7" s="116"/>
      <c r="G7" s="116"/>
      <c r="H7" s="116"/>
    </row>
    <row r="8" spans="1:8" ht="15.75" customHeight="1">
      <c r="A8" s="122"/>
      <c r="B8" s="123" t="s">
        <v>150</v>
      </c>
      <c r="C8" s="124"/>
      <c r="D8" s="125"/>
      <c r="E8" s="117"/>
      <c r="F8" s="116"/>
      <c r="G8" s="116"/>
      <c r="H8" s="116"/>
    </row>
    <row r="9" spans="1:8" ht="15.75" customHeight="1">
      <c r="A9" s="122"/>
      <c r="B9" s="123" t="s">
        <v>151</v>
      </c>
      <c r="C9" s="124"/>
      <c r="D9" s="125"/>
      <c r="E9" s="117"/>
      <c r="F9" s="116"/>
      <c r="G9" s="116"/>
      <c r="H9" s="116"/>
    </row>
    <row r="10" spans="1:8" ht="15.75" customHeight="1">
      <c r="A10" s="122">
        <v>2</v>
      </c>
      <c r="B10" s="123" t="s">
        <v>152</v>
      </c>
      <c r="C10" s="124">
        <v>150122</v>
      </c>
      <c r="D10" s="119" t="s">
        <v>998</v>
      </c>
      <c r="E10" s="117"/>
      <c r="F10" s="116"/>
      <c r="G10" s="116"/>
      <c r="H10" s="116"/>
    </row>
    <row r="11" spans="1:8" ht="15.75" customHeight="1">
      <c r="A11" s="122">
        <v>3</v>
      </c>
      <c r="B11" s="123" t="s">
        <v>153</v>
      </c>
      <c r="C11" s="124">
        <v>11558</v>
      </c>
      <c r="D11" s="119" t="s">
        <v>999</v>
      </c>
      <c r="E11" s="117"/>
      <c r="F11" s="116"/>
      <c r="G11" s="116"/>
      <c r="H11" s="126"/>
    </row>
    <row r="12" spans="1:8" ht="15.75" customHeight="1">
      <c r="A12" s="122" t="s">
        <v>154</v>
      </c>
      <c r="B12" s="123" t="s">
        <v>155</v>
      </c>
      <c r="C12" s="124"/>
      <c r="D12" s="125"/>
      <c r="E12" s="117"/>
      <c r="F12" s="116"/>
      <c r="G12" s="116"/>
      <c r="H12" s="116"/>
    </row>
    <row r="13" spans="1:8" ht="23">
      <c r="A13" s="122">
        <v>4</v>
      </c>
      <c r="B13" s="123" t="s">
        <v>156</v>
      </c>
      <c r="C13" s="124"/>
      <c r="D13" s="125"/>
      <c r="E13" s="117"/>
      <c r="F13" s="116"/>
      <c r="G13" s="116"/>
      <c r="H13" s="116"/>
    </row>
    <row r="14" spans="1:8" ht="15.75" customHeight="1">
      <c r="A14" s="122">
        <v>5</v>
      </c>
      <c r="B14" s="123" t="s">
        <v>157</v>
      </c>
      <c r="C14" s="124"/>
      <c r="D14" s="125"/>
    </row>
    <row r="15" spans="1:8" ht="15.75" customHeight="1">
      <c r="A15" s="122" t="s">
        <v>158</v>
      </c>
      <c r="B15" s="168" t="s">
        <v>159</v>
      </c>
      <c r="C15" s="146">
        <v>6682.8461510299994</v>
      </c>
      <c r="D15" s="119" t="s">
        <v>1000</v>
      </c>
    </row>
    <row r="16" spans="1:8" ht="15.75" customHeight="1">
      <c r="A16" s="143">
        <v>6</v>
      </c>
      <c r="B16" s="144" t="s">
        <v>160</v>
      </c>
      <c r="C16" s="145">
        <v>178966.84615103001</v>
      </c>
      <c r="D16" s="147"/>
    </row>
    <row r="17" spans="1:8" s="121" customFormat="1" ht="15.75" customHeight="1">
      <c r="A17" s="731" t="s">
        <v>161</v>
      </c>
      <c r="B17" s="731"/>
      <c r="C17" s="731"/>
      <c r="D17" s="731"/>
      <c r="E17" s="120"/>
      <c r="F17" s="120"/>
      <c r="G17" s="120"/>
      <c r="H17" s="120"/>
    </row>
    <row r="18" spans="1:8" ht="15.75" customHeight="1">
      <c r="A18" s="122">
        <v>7</v>
      </c>
      <c r="B18" s="129" t="s">
        <v>162</v>
      </c>
      <c r="C18" s="124">
        <v>-254</v>
      </c>
      <c r="D18" s="125"/>
    </row>
    <row r="19" spans="1:8" ht="15.75" customHeight="1">
      <c r="A19" s="122">
        <v>8</v>
      </c>
      <c r="B19" s="129" t="s">
        <v>163</v>
      </c>
      <c r="C19" s="124">
        <v>-6888</v>
      </c>
      <c r="D19" s="119" t="s">
        <v>1001</v>
      </c>
    </row>
    <row r="20" spans="1:8" ht="15.75" customHeight="1">
      <c r="A20" s="122">
        <v>9</v>
      </c>
      <c r="B20" s="129" t="s">
        <v>62</v>
      </c>
      <c r="C20" s="124"/>
      <c r="D20" s="125"/>
    </row>
    <row r="21" spans="1:8" ht="23">
      <c r="A21" s="122">
        <v>10</v>
      </c>
      <c r="B21" s="129" t="s">
        <v>164</v>
      </c>
      <c r="C21" s="124"/>
      <c r="D21" s="125"/>
    </row>
    <row r="22" spans="1:8">
      <c r="A22" s="122">
        <v>11</v>
      </c>
      <c r="B22" s="129" t="s">
        <v>165</v>
      </c>
      <c r="C22" s="124"/>
      <c r="D22" s="125"/>
    </row>
    <row r="23" spans="1:8" ht="15.75" customHeight="1">
      <c r="A23" s="122">
        <v>12</v>
      </c>
      <c r="B23" s="129" t="s">
        <v>166</v>
      </c>
      <c r="C23" s="124"/>
      <c r="D23" s="125"/>
    </row>
    <row r="24" spans="1:8" ht="15.75" customHeight="1">
      <c r="A24" s="122">
        <v>13</v>
      </c>
      <c r="B24" s="129" t="s">
        <v>167</v>
      </c>
      <c r="C24" s="124"/>
      <c r="D24" s="125"/>
    </row>
    <row r="25" spans="1:8">
      <c r="A25" s="122">
        <v>14</v>
      </c>
      <c r="B25" s="129" t="s">
        <v>168</v>
      </c>
      <c r="C25" s="124"/>
      <c r="D25" s="125"/>
    </row>
    <row r="26" spans="1:8" ht="15.75" customHeight="1">
      <c r="A26" s="122">
        <v>15</v>
      </c>
      <c r="B26" s="129" t="s">
        <v>169</v>
      </c>
      <c r="C26" s="124"/>
      <c r="D26" s="125"/>
    </row>
    <row r="27" spans="1:8">
      <c r="A27" s="122">
        <v>16</v>
      </c>
      <c r="B27" s="129" t="s">
        <v>170</v>
      </c>
      <c r="C27" s="124"/>
      <c r="D27" s="125"/>
    </row>
    <row r="28" spans="1:8" ht="23">
      <c r="A28" s="122">
        <v>17</v>
      </c>
      <c r="B28" s="129" t="s">
        <v>171</v>
      </c>
      <c r="C28" s="124"/>
      <c r="D28" s="125"/>
    </row>
    <row r="29" spans="1:8" ht="34.5">
      <c r="A29" s="122">
        <v>18</v>
      </c>
      <c r="B29" s="129" t="s">
        <v>172</v>
      </c>
      <c r="C29" s="124"/>
      <c r="D29" s="125"/>
    </row>
    <row r="30" spans="1:8" ht="23">
      <c r="A30" s="122">
        <v>19</v>
      </c>
      <c r="B30" s="129" t="s">
        <v>173</v>
      </c>
      <c r="C30" s="124"/>
      <c r="D30" s="125"/>
    </row>
    <row r="31" spans="1:8" ht="15.75" customHeight="1">
      <c r="A31" s="122">
        <v>20</v>
      </c>
      <c r="B31" s="129" t="s">
        <v>62</v>
      </c>
      <c r="C31" s="124"/>
      <c r="D31" s="125"/>
      <c r="E31" s="117"/>
    </row>
    <row r="32" spans="1:8">
      <c r="A32" s="122" t="s">
        <v>174</v>
      </c>
      <c r="B32" s="129" t="s">
        <v>175</v>
      </c>
      <c r="C32" s="124"/>
      <c r="D32" s="125"/>
      <c r="E32" s="117"/>
    </row>
    <row r="33" spans="1:8" ht="15.75" customHeight="1">
      <c r="A33" s="122" t="s">
        <v>176</v>
      </c>
      <c r="B33" s="129" t="s">
        <v>177</v>
      </c>
      <c r="C33" s="124"/>
      <c r="D33" s="125"/>
      <c r="E33" s="117"/>
    </row>
    <row r="34" spans="1:8" ht="15.75" customHeight="1">
      <c r="A34" s="122" t="s">
        <v>178</v>
      </c>
      <c r="B34" s="125" t="s">
        <v>842</v>
      </c>
      <c r="C34" s="124"/>
      <c r="D34" s="125"/>
      <c r="E34" s="117"/>
    </row>
    <row r="35" spans="1:8" ht="15.75" customHeight="1">
      <c r="A35" s="122" t="s">
        <v>179</v>
      </c>
      <c r="B35" s="129" t="s">
        <v>180</v>
      </c>
      <c r="C35" s="124"/>
      <c r="D35" s="125"/>
      <c r="E35" s="117"/>
    </row>
    <row r="36" spans="1:8" ht="23">
      <c r="A36" s="122">
        <v>21</v>
      </c>
      <c r="B36" s="129" t="s">
        <v>919</v>
      </c>
      <c r="C36" s="124"/>
      <c r="D36" s="125"/>
      <c r="E36" s="117"/>
    </row>
    <row r="37" spans="1:8" ht="15.75" customHeight="1">
      <c r="A37" s="122">
        <v>22</v>
      </c>
      <c r="B37" s="129" t="s">
        <v>181</v>
      </c>
      <c r="C37" s="124"/>
      <c r="D37" s="125"/>
      <c r="E37" s="117"/>
    </row>
    <row r="38" spans="1:8" ht="23">
      <c r="A38" s="122">
        <v>23</v>
      </c>
      <c r="B38" s="129" t="s">
        <v>182</v>
      </c>
      <c r="C38" s="124"/>
      <c r="D38" s="125"/>
      <c r="E38" s="117"/>
    </row>
    <row r="39" spans="1:8" ht="15.75" customHeight="1">
      <c r="A39" s="122">
        <v>24</v>
      </c>
      <c r="B39" s="129" t="s">
        <v>62</v>
      </c>
      <c r="C39" s="124"/>
      <c r="D39" s="125"/>
      <c r="E39" s="117"/>
    </row>
    <row r="40" spans="1:8" ht="15.75" customHeight="1">
      <c r="A40" s="122">
        <v>25</v>
      </c>
      <c r="B40" s="129" t="s">
        <v>183</v>
      </c>
      <c r="C40" s="124"/>
      <c r="D40" s="125"/>
      <c r="E40" s="117"/>
    </row>
    <row r="41" spans="1:8" ht="15.75" customHeight="1">
      <c r="A41" s="122" t="s">
        <v>184</v>
      </c>
      <c r="B41" s="129" t="s">
        <v>185</v>
      </c>
      <c r="C41" s="124"/>
      <c r="D41" s="125"/>
      <c r="E41" s="117"/>
    </row>
    <row r="42" spans="1:8" ht="23">
      <c r="A42" s="122" t="s">
        <v>186</v>
      </c>
      <c r="B42" s="129" t="s">
        <v>187</v>
      </c>
      <c r="C42" s="124"/>
      <c r="D42" s="125"/>
    </row>
    <row r="43" spans="1:8" ht="15.75" customHeight="1">
      <c r="A43" s="122">
        <v>26</v>
      </c>
      <c r="B43" s="129" t="s">
        <v>62</v>
      </c>
      <c r="C43" s="124"/>
      <c r="D43" s="125"/>
      <c r="E43" s="117"/>
    </row>
    <row r="44" spans="1:8">
      <c r="A44" s="122">
        <v>27</v>
      </c>
      <c r="B44" s="129" t="s">
        <v>268</v>
      </c>
      <c r="C44" s="124"/>
      <c r="D44" s="125"/>
      <c r="E44" s="130"/>
    </row>
    <row r="45" spans="1:8" ht="15.75" customHeight="1">
      <c r="A45" s="122" t="s">
        <v>188</v>
      </c>
      <c r="B45" s="148" t="s">
        <v>189</v>
      </c>
      <c r="C45" s="128">
        <v>766</v>
      </c>
      <c r="D45" s="149"/>
      <c r="E45" s="130"/>
    </row>
    <row r="46" spans="1:8" ht="15.75" customHeight="1">
      <c r="A46" s="143">
        <v>28</v>
      </c>
      <c r="B46" s="150" t="s">
        <v>190</v>
      </c>
      <c r="C46" s="104">
        <v>-6376</v>
      </c>
      <c r="D46" s="151"/>
    </row>
    <row r="47" spans="1:8" ht="15.75" customHeight="1">
      <c r="A47" s="143">
        <v>29</v>
      </c>
      <c r="B47" s="144" t="s">
        <v>191</v>
      </c>
      <c r="C47" s="145">
        <v>172590.84615103001</v>
      </c>
      <c r="D47" s="152"/>
    </row>
    <row r="48" spans="1:8" s="121" customFormat="1" ht="15.75" customHeight="1">
      <c r="A48" s="731" t="s">
        <v>192</v>
      </c>
      <c r="B48" s="731"/>
      <c r="C48" s="731"/>
      <c r="D48" s="731"/>
      <c r="E48" s="120"/>
      <c r="F48" s="120"/>
      <c r="G48" s="120"/>
      <c r="H48" s="120"/>
    </row>
    <row r="49" spans="1:8" ht="15.75" customHeight="1">
      <c r="A49" s="122">
        <v>30</v>
      </c>
      <c r="B49" s="129" t="s">
        <v>193</v>
      </c>
      <c r="C49" s="124">
        <v>12931</v>
      </c>
      <c r="D49" s="119" t="s">
        <v>1002</v>
      </c>
    </row>
    <row r="50" spans="1:8" ht="15.75" customHeight="1">
      <c r="A50" s="122">
        <v>31</v>
      </c>
      <c r="B50" s="129" t="s">
        <v>194</v>
      </c>
      <c r="C50" s="124"/>
      <c r="D50" s="125"/>
    </row>
    <row r="51" spans="1:8" ht="15.75" customHeight="1">
      <c r="A51" s="122">
        <v>32</v>
      </c>
      <c r="B51" s="129" t="s">
        <v>195</v>
      </c>
      <c r="C51" s="124">
        <v>12931</v>
      </c>
      <c r="D51" s="119" t="s">
        <v>1002</v>
      </c>
    </row>
    <row r="52" spans="1:8">
      <c r="A52" s="122">
        <v>33</v>
      </c>
      <c r="B52" s="129" t="s">
        <v>196</v>
      </c>
      <c r="C52" s="124"/>
      <c r="D52" s="125"/>
    </row>
    <row r="53" spans="1:8">
      <c r="A53" s="122" t="s">
        <v>197</v>
      </c>
      <c r="B53" s="129" t="s">
        <v>198</v>
      </c>
      <c r="C53" s="124"/>
      <c r="D53" s="125"/>
    </row>
    <row r="54" spans="1:8">
      <c r="A54" s="122" t="s">
        <v>199</v>
      </c>
      <c r="B54" s="129" t="s">
        <v>200</v>
      </c>
      <c r="C54" s="124"/>
      <c r="D54" s="125"/>
    </row>
    <row r="55" spans="1:8" ht="23">
      <c r="A55" s="122">
        <v>34</v>
      </c>
      <c r="B55" s="129" t="s">
        <v>201</v>
      </c>
      <c r="C55" s="124">
        <v>102</v>
      </c>
      <c r="D55" s="119" t="s">
        <v>1003</v>
      </c>
    </row>
    <row r="56" spans="1:8" ht="15.75" customHeight="1">
      <c r="A56" s="153">
        <v>35</v>
      </c>
      <c r="B56" s="148" t="s">
        <v>202</v>
      </c>
      <c r="C56" s="155"/>
      <c r="D56" s="154"/>
    </row>
    <row r="57" spans="1:8" ht="15.75" customHeight="1">
      <c r="A57" s="156">
        <v>36</v>
      </c>
      <c r="B57" s="111" t="s">
        <v>203</v>
      </c>
      <c r="C57" s="104">
        <v>13033</v>
      </c>
      <c r="D57" s="147"/>
    </row>
    <row r="58" spans="1:8" s="121" customFormat="1" ht="15.75" customHeight="1">
      <c r="A58" s="731" t="s">
        <v>204</v>
      </c>
      <c r="B58" s="731"/>
      <c r="C58" s="731"/>
      <c r="D58" s="731"/>
      <c r="E58" s="120"/>
      <c r="F58" s="120"/>
      <c r="G58" s="120"/>
      <c r="H58" s="120"/>
    </row>
    <row r="59" spans="1:8">
      <c r="A59" s="122">
        <v>37</v>
      </c>
      <c r="B59" s="129" t="s">
        <v>205</v>
      </c>
      <c r="C59" s="131"/>
      <c r="D59" s="125"/>
    </row>
    <row r="60" spans="1:8" ht="23">
      <c r="A60" s="122">
        <v>38</v>
      </c>
      <c r="B60" s="129" t="s">
        <v>206</v>
      </c>
      <c r="C60" s="131"/>
      <c r="D60" s="125"/>
    </row>
    <row r="61" spans="1:8" ht="23">
      <c r="A61" s="122">
        <v>39</v>
      </c>
      <c r="B61" s="129" t="s">
        <v>207</v>
      </c>
      <c r="C61" s="131"/>
      <c r="D61" s="125"/>
    </row>
    <row r="62" spans="1:8" ht="23">
      <c r="A62" s="122">
        <v>40</v>
      </c>
      <c r="B62" s="129" t="s">
        <v>208</v>
      </c>
      <c r="C62" s="131"/>
      <c r="D62" s="125"/>
    </row>
    <row r="63" spans="1:8" ht="15.75" customHeight="1">
      <c r="A63" s="122">
        <v>41</v>
      </c>
      <c r="B63" s="129" t="s">
        <v>62</v>
      </c>
      <c r="C63" s="131"/>
      <c r="D63" s="125"/>
    </row>
    <row r="64" spans="1:8" ht="15.75" customHeight="1">
      <c r="A64" s="122">
        <v>42</v>
      </c>
      <c r="B64" s="129" t="s">
        <v>269</v>
      </c>
      <c r="C64" s="131"/>
      <c r="D64" s="125"/>
    </row>
    <row r="65" spans="1:8" ht="15.75" customHeight="1">
      <c r="A65" s="122" t="s">
        <v>209</v>
      </c>
      <c r="B65" s="129" t="s">
        <v>210</v>
      </c>
      <c r="C65" s="155"/>
      <c r="D65" s="154"/>
    </row>
    <row r="66" spans="1:8" ht="15.75" customHeight="1">
      <c r="A66" s="141">
        <v>43</v>
      </c>
      <c r="B66" s="144" t="s">
        <v>211</v>
      </c>
      <c r="C66" s="639">
        <v>0</v>
      </c>
      <c r="D66" s="151"/>
    </row>
    <row r="67" spans="1:8" ht="15.75" customHeight="1">
      <c r="A67" s="157">
        <v>44</v>
      </c>
      <c r="B67" s="150" t="s">
        <v>212</v>
      </c>
      <c r="C67" s="158">
        <v>13033</v>
      </c>
      <c r="D67" s="152"/>
    </row>
    <row r="68" spans="1:8" ht="15.75" customHeight="1">
      <c r="A68" s="142">
        <v>45</v>
      </c>
      <c r="B68" s="150" t="s">
        <v>213</v>
      </c>
      <c r="C68" s="104">
        <v>185623.84615103001</v>
      </c>
      <c r="D68" s="147"/>
    </row>
    <row r="69" spans="1:8" s="121" customFormat="1" ht="15.75" customHeight="1">
      <c r="A69" s="732" t="s">
        <v>214</v>
      </c>
      <c r="B69" s="732"/>
      <c r="C69" s="732"/>
      <c r="D69" s="732"/>
      <c r="E69" s="120"/>
      <c r="F69" s="120"/>
      <c r="G69" s="120"/>
      <c r="H69" s="120"/>
    </row>
    <row r="70" spans="1:8" ht="15.75" customHeight="1">
      <c r="A70" s="122">
        <v>46</v>
      </c>
      <c r="B70" s="129" t="s">
        <v>193</v>
      </c>
      <c r="C70" s="124">
        <v>33546</v>
      </c>
      <c r="D70" s="119" t="s">
        <v>1004</v>
      </c>
    </row>
    <row r="71" spans="1:8" ht="23">
      <c r="A71" s="122">
        <v>47</v>
      </c>
      <c r="B71" s="129" t="s">
        <v>215</v>
      </c>
      <c r="C71" s="131"/>
      <c r="D71" s="125"/>
    </row>
    <row r="72" spans="1:8">
      <c r="A72" s="122" t="s">
        <v>216</v>
      </c>
      <c r="B72" s="129" t="s">
        <v>217</v>
      </c>
      <c r="C72" s="131"/>
      <c r="D72" s="125"/>
    </row>
    <row r="73" spans="1:8">
      <c r="A73" s="122" t="s">
        <v>218</v>
      </c>
      <c r="B73" s="129" t="s">
        <v>219</v>
      </c>
      <c r="C73" s="131"/>
      <c r="D73" s="125"/>
    </row>
    <row r="74" spans="1:8" ht="23">
      <c r="A74" s="122">
        <v>48</v>
      </c>
      <c r="B74" s="129" t="s">
        <v>220</v>
      </c>
      <c r="C74" s="131"/>
      <c r="D74" s="125"/>
    </row>
    <row r="75" spans="1:8" ht="15.75" customHeight="1">
      <c r="A75" s="122">
        <v>49</v>
      </c>
      <c r="B75" s="129" t="s">
        <v>221</v>
      </c>
      <c r="C75" s="131"/>
      <c r="D75" s="125"/>
    </row>
    <row r="76" spans="1:8" ht="15.75" customHeight="1">
      <c r="A76" s="153">
        <v>50</v>
      </c>
      <c r="B76" s="129" t="s">
        <v>222</v>
      </c>
      <c r="C76" s="155"/>
      <c r="D76" s="125"/>
    </row>
    <row r="77" spans="1:8" ht="15.75" customHeight="1">
      <c r="A77" s="143">
        <v>51</v>
      </c>
      <c r="B77" s="144" t="s">
        <v>223</v>
      </c>
      <c r="C77" s="145">
        <v>33546</v>
      </c>
      <c r="D77" s="152"/>
    </row>
    <row r="78" spans="1:8" s="121" customFormat="1" ht="15.75" customHeight="1">
      <c r="A78" s="731" t="s">
        <v>224</v>
      </c>
      <c r="B78" s="731"/>
      <c r="C78" s="731"/>
      <c r="D78" s="731"/>
      <c r="E78" s="120"/>
      <c r="F78" s="120"/>
      <c r="G78" s="120"/>
      <c r="H78" s="120"/>
    </row>
    <row r="79" spans="1:8" ht="15.75" customHeight="1">
      <c r="A79" s="122">
        <v>52</v>
      </c>
      <c r="B79" s="129" t="s">
        <v>225</v>
      </c>
      <c r="C79" s="131"/>
      <c r="D79" s="125"/>
    </row>
    <row r="80" spans="1:8" ht="23">
      <c r="A80" s="122">
        <v>53</v>
      </c>
      <c r="B80" s="129" t="s">
        <v>226</v>
      </c>
      <c r="C80" s="131"/>
      <c r="D80" s="125"/>
    </row>
    <row r="81" spans="1:8" ht="34.5">
      <c r="A81" s="122">
        <v>54</v>
      </c>
      <c r="B81" s="129" t="s">
        <v>227</v>
      </c>
      <c r="C81" s="131"/>
      <c r="D81" s="125"/>
    </row>
    <row r="82" spans="1:8" ht="15.75" customHeight="1">
      <c r="A82" s="122" t="s">
        <v>228</v>
      </c>
      <c r="B82" s="129" t="s">
        <v>62</v>
      </c>
      <c r="C82" s="131"/>
      <c r="D82" s="125"/>
    </row>
    <row r="83" spans="1:8" ht="23">
      <c r="A83" s="122">
        <v>55</v>
      </c>
      <c r="B83" s="129" t="s">
        <v>229</v>
      </c>
      <c r="C83" s="132">
        <v>-1216</v>
      </c>
      <c r="D83" s="119" t="s">
        <v>1005</v>
      </c>
    </row>
    <row r="84" spans="1:8" ht="15.75" customHeight="1">
      <c r="A84" s="122">
        <v>56</v>
      </c>
      <c r="B84" s="129" t="s">
        <v>62</v>
      </c>
      <c r="C84" s="131"/>
      <c r="D84" s="125"/>
    </row>
    <row r="85" spans="1:8">
      <c r="A85" s="122" t="s">
        <v>270</v>
      </c>
      <c r="B85" s="125" t="s">
        <v>230</v>
      </c>
      <c r="C85" s="133"/>
      <c r="D85" s="125"/>
    </row>
    <row r="86" spans="1:8" ht="15.75" customHeight="1">
      <c r="A86" s="122" t="s">
        <v>231</v>
      </c>
      <c r="B86" s="154" t="s">
        <v>232</v>
      </c>
      <c r="C86" s="159"/>
      <c r="D86" s="125"/>
    </row>
    <row r="87" spans="1:8" ht="15.75" customHeight="1">
      <c r="A87" s="143">
        <v>57</v>
      </c>
      <c r="B87" s="150" t="s">
        <v>233</v>
      </c>
      <c r="C87" s="640">
        <v>-1216</v>
      </c>
      <c r="D87" s="152"/>
    </row>
    <row r="88" spans="1:8" ht="15.75" customHeight="1">
      <c r="A88" s="143">
        <v>58</v>
      </c>
      <c r="B88" s="150" t="s">
        <v>234</v>
      </c>
      <c r="C88" s="145">
        <v>32330</v>
      </c>
      <c r="D88" s="147"/>
    </row>
    <row r="89" spans="1:8" ht="15.75" customHeight="1">
      <c r="A89" s="142">
        <v>59</v>
      </c>
      <c r="B89" s="111" t="s">
        <v>235</v>
      </c>
      <c r="C89" s="158">
        <v>217953.84615103001</v>
      </c>
      <c r="D89" s="151"/>
    </row>
    <row r="90" spans="1:8" ht="15.75" customHeight="1">
      <c r="A90" s="156">
        <v>60</v>
      </c>
      <c r="B90" s="144" t="s">
        <v>236</v>
      </c>
      <c r="C90" s="641">
        <v>911700.81087278191</v>
      </c>
      <c r="D90" s="152"/>
    </row>
    <row r="91" spans="1:8" s="121" customFormat="1" ht="15.75" customHeight="1">
      <c r="A91" s="731" t="s">
        <v>237</v>
      </c>
      <c r="B91" s="731"/>
      <c r="C91" s="731"/>
      <c r="D91" s="731"/>
      <c r="E91" s="120"/>
      <c r="F91" s="120"/>
      <c r="G91" s="120"/>
      <c r="H91" s="120"/>
    </row>
    <row r="92" spans="1:8" ht="15.75" customHeight="1">
      <c r="A92" s="122">
        <v>61</v>
      </c>
      <c r="B92" s="129" t="s">
        <v>238</v>
      </c>
      <c r="C92" s="134">
        <v>0.18930645239396768</v>
      </c>
      <c r="D92" s="135"/>
    </row>
    <row r="93" spans="1:8" ht="15.75" customHeight="1">
      <c r="A93" s="122">
        <v>62</v>
      </c>
      <c r="B93" s="129" t="s">
        <v>239</v>
      </c>
      <c r="C93" s="134">
        <v>0.20360171224738752</v>
      </c>
      <c r="D93" s="135"/>
    </row>
    <row r="94" spans="1:8" ht="15.75" customHeight="1">
      <c r="A94" s="122">
        <v>63</v>
      </c>
      <c r="B94" s="129" t="s">
        <v>240</v>
      </c>
      <c r="C94" s="134">
        <v>0.2390629069885111</v>
      </c>
      <c r="D94" s="135"/>
    </row>
    <row r="95" spans="1:8" ht="15.75" customHeight="1">
      <c r="A95" s="122">
        <v>64</v>
      </c>
      <c r="B95" s="129" t="s">
        <v>241</v>
      </c>
      <c r="C95" s="134">
        <v>0.14899999999999999</v>
      </c>
      <c r="D95" s="135"/>
    </row>
    <row r="96" spans="1:8" ht="15.75" customHeight="1">
      <c r="A96" s="122">
        <v>65</v>
      </c>
      <c r="B96" s="125" t="s">
        <v>242</v>
      </c>
      <c r="C96" s="134">
        <v>2.5000000000000001E-2</v>
      </c>
      <c r="D96" s="135"/>
    </row>
    <row r="97" spans="1:8" ht="15.75" customHeight="1">
      <c r="A97" s="122">
        <v>66</v>
      </c>
      <c r="B97" s="125" t="s">
        <v>243</v>
      </c>
      <c r="C97" s="134">
        <v>1.9735694606161085E-2</v>
      </c>
      <c r="D97" s="135"/>
    </row>
    <row r="98" spans="1:8" ht="15.75" customHeight="1">
      <c r="A98" s="122">
        <v>67</v>
      </c>
      <c r="B98" s="125" t="s">
        <v>244</v>
      </c>
      <c r="C98" s="134">
        <v>2.7719241867534165E-2</v>
      </c>
      <c r="D98" s="135"/>
    </row>
    <row r="99" spans="1:8">
      <c r="A99" s="122" t="s">
        <v>245</v>
      </c>
      <c r="B99" s="129" t="s">
        <v>246</v>
      </c>
      <c r="C99" s="134">
        <v>0.02</v>
      </c>
      <c r="D99" s="135"/>
    </row>
    <row r="100" spans="1:8">
      <c r="A100" s="122" t="s">
        <v>247</v>
      </c>
      <c r="B100" s="129" t="s">
        <v>248</v>
      </c>
      <c r="C100" s="134"/>
      <c r="D100" s="135"/>
    </row>
    <row r="101" spans="1:8" ht="15.75" customHeight="1">
      <c r="A101" s="160">
        <v>68</v>
      </c>
      <c r="B101" s="112" t="s">
        <v>249</v>
      </c>
      <c r="C101" s="161">
        <v>3.5602809098446653E-2</v>
      </c>
      <c r="D101" s="47"/>
    </row>
    <row r="102" spans="1:8" s="121" customFormat="1" ht="15.75" customHeight="1">
      <c r="A102" s="731" t="s">
        <v>250</v>
      </c>
      <c r="B102" s="731"/>
      <c r="C102" s="731"/>
      <c r="D102" s="731"/>
      <c r="E102" s="120"/>
      <c r="F102" s="120"/>
      <c r="G102" s="120"/>
      <c r="H102" s="120"/>
    </row>
    <row r="103" spans="1:8" ht="15.75" customHeight="1">
      <c r="A103" s="122">
        <v>69</v>
      </c>
      <c r="B103" s="136" t="s">
        <v>251</v>
      </c>
      <c r="C103" s="131"/>
      <c r="D103" s="125"/>
    </row>
    <row r="104" spans="1:8" ht="15.75" customHeight="1">
      <c r="A104" s="122">
        <v>70</v>
      </c>
      <c r="B104" s="136" t="s">
        <v>62</v>
      </c>
      <c r="C104" s="131"/>
      <c r="D104" s="125"/>
    </row>
    <row r="105" spans="1:8" ht="15.75" customHeight="1">
      <c r="A105" s="160">
        <v>71</v>
      </c>
      <c r="B105" s="112" t="s">
        <v>251</v>
      </c>
      <c r="C105" s="47"/>
      <c r="D105" s="47"/>
    </row>
    <row r="106" spans="1:8" s="121" customFormat="1" ht="15.75" customHeight="1">
      <c r="A106" s="731" t="s">
        <v>252</v>
      </c>
      <c r="B106" s="731"/>
      <c r="C106" s="731"/>
      <c r="D106" s="731"/>
      <c r="E106" s="120"/>
      <c r="F106" s="120"/>
      <c r="G106" s="120"/>
      <c r="H106" s="120"/>
    </row>
    <row r="107" spans="1:8" ht="23">
      <c r="A107" s="139">
        <v>72</v>
      </c>
      <c r="B107" s="125" t="s">
        <v>271</v>
      </c>
      <c r="C107" s="137">
        <v>669</v>
      </c>
      <c r="D107" s="119" t="s">
        <v>1006</v>
      </c>
    </row>
    <row r="108" spans="1:8" ht="23">
      <c r="A108" s="139">
        <v>73</v>
      </c>
      <c r="B108" s="129" t="s">
        <v>253</v>
      </c>
      <c r="C108" s="124">
        <v>9579.082492634001</v>
      </c>
      <c r="D108" s="119" t="s">
        <v>1007</v>
      </c>
    </row>
    <row r="109" spans="1:8" ht="15.75" customHeight="1">
      <c r="A109" s="139">
        <v>74</v>
      </c>
      <c r="B109" s="129" t="s">
        <v>62</v>
      </c>
      <c r="C109" s="124"/>
      <c r="D109" s="119"/>
    </row>
    <row r="110" spans="1:8" ht="23">
      <c r="A110" s="162">
        <v>75</v>
      </c>
      <c r="B110" s="642" t="s">
        <v>272</v>
      </c>
      <c r="C110" s="163">
        <v>11</v>
      </c>
      <c r="D110" s="164" t="s">
        <v>1008</v>
      </c>
    </row>
    <row r="111" spans="1:8" s="121" customFormat="1" ht="15.75" customHeight="1">
      <c r="A111" s="731" t="s">
        <v>254</v>
      </c>
      <c r="B111" s="731"/>
      <c r="C111" s="731"/>
      <c r="D111" s="731"/>
      <c r="E111" s="120"/>
      <c r="F111" s="120"/>
      <c r="G111" s="120"/>
      <c r="H111" s="120"/>
    </row>
    <row r="112" spans="1:8">
      <c r="A112" s="122">
        <v>76</v>
      </c>
      <c r="B112" s="129" t="s">
        <v>255</v>
      </c>
      <c r="C112" s="643"/>
      <c r="D112" s="125"/>
    </row>
    <row r="113" spans="1:8" ht="15.75" customHeight="1">
      <c r="A113" s="122">
        <v>77</v>
      </c>
      <c r="B113" s="129" t="s">
        <v>256</v>
      </c>
      <c r="C113" s="124">
        <v>9910.7176014769248</v>
      </c>
      <c r="D113" s="125"/>
    </row>
    <row r="114" spans="1:8" ht="23">
      <c r="A114" s="122">
        <v>78</v>
      </c>
      <c r="B114" s="129" t="s">
        <v>257</v>
      </c>
      <c r="C114" s="131"/>
      <c r="D114" s="125"/>
    </row>
    <row r="115" spans="1:8" ht="15.75" customHeight="1">
      <c r="A115" s="165">
        <v>79</v>
      </c>
      <c r="B115" s="166" t="s">
        <v>258</v>
      </c>
      <c r="C115" s="167"/>
      <c r="D115" s="167"/>
    </row>
    <row r="116" spans="1:8" s="121" customFormat="1" ht="15.75" customHeight="1">
      <c r="A116" s="732" t="s">
        <v>259</v>
      </c>
      <c r="B116" s="732"/>
      <c r="C116" s="732"/>
      <c r="D116" s="732"/>
      <c r="E116" s="120"/>
      <c r="F116" s="120"/>
      <c r="G116" s="120"/>
      <c r="H116" s="120"/>
    </row>
    <row r="117" spans="1:8" ht="15.75" customHeight="1">
      <c r="A117" s="122">
        <v>80</v>
      </c>
      <c r="B117" s="129" t="s">
        <v>260</v>
      </c>
      <c r="C117" s="129"/>
      <c r="D117" s="125"/>
    </row>
    <row r="118" spans="1:8">
      <c r="A118" s="122">
        <v>81</v>
      </c>
      <c r="B118" s="129" t="s">
        <v>261</v>
      </c>
      <c r="C118" s="129"/>
      <c r="D118" s="125"/>
    </row>
    <row r="119" spans="1:8" ht="15.75" customHeight="1">
      <c r="A119" s="122">
        <v>82</v>
      </c>
      <c r="B119" s="129" t="s">
        <v>263</v>
      </c>
      <c r="C119" s="123"/>
      <c r="D119" s="125"/>
    </row>
    <row r="120" spans="1:8">
      <c r="A120" s="122">
        <v>83</v>
      </c>
      <c r="B120" s="129" t="s">
        <v>264</v>
      </c>
      <c r="C120" s="123"/>
      <c r="D120" s="125"/>
    </row>
    <row r="121" spans="1:8" ht="15.75" customHeight="1">
      <c r="A121" s="122">
        <v>84</v>
      </c>
      <c r="B121" s="129" t="s">
        <v>265</v>
      </c>
      <c r="C121" s="123"/>
      <c r="D121" s="125"/>
    </row>
    <row r="122" spans="1:8">
      <c r="A122" s="122">
        <v>85</v>
      </c>
      <c r="B122" s="129" t="s">
        <v>266</v>
      </c>
      <c r="C122" s="123"/>
      <c r="D122" s="125"/>
    </row>
    <row r="123" spans="1:8">
      <c r="A123" s="138"/>
      <c r="B123" s="116"/>
      <c r="C123" s="116"/>
      <c r="D123" s="116"/>
    </row>
    <row r="124" spans="1:8">
      <c r="A124" s="138"/>
    </row>
    <row r="125" spans="1:8">
      <c r="A125" s="138"/>
    </row>
    <row r="126" spans="1:8">
      <c r="A126" s="138"/>
    </row>
    <row r="127" spans="1:8">
      <c r="A127" s="138"/>
    </row>
    <row r="128" spans="1:8">
      <c r="A128" s="138"/>
    </row>
  </sheetData>
  <mergeCells count="12">
    <mergeCell ref="A111:D111"/>
    <mergeCell ref="A116:D116"/>
    <mergeCell ref="A78:D78"/>
    <mergeCell ref="A106:D106"/>
    <mergeCell ref="A91:D91"/>
    <mergeCell ref="A102:D102"/>
    <mergeCell ref="A4:B4"/>
    <mergeCell ref="A5:D5"/>
    <mergeCell ref="A17:D17"/>
    <mergeCell ref="A69:D69"/>
    <mergeCell ref="A58:D58"/>
    <mergeCell ref="A48:D48"/>
  </mergeCells>
  <hyperlinks>
    <hyperlink ref="F4" location="Index!A1" display="Index" xr:uid="{8CF81C4B-E762-446A-BDC2-B6C85E12BCEC}"/>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249977111117893"/>
  </sheetPr>
  <dimension ref="A1:N42"/>
  <sheetViews>
    <sheetView showGridLines="0" zoomScaleNormal="100" workbookViewId="0"/>
  </sheetViews>
  <sheetFormatPr defaultColWidth="9.26953125" defaultRowHeight="15.75" customHeight="1"/>
  <cols>
    <col min="1" max="1" width="3.81640625" style="170" customWidth="1"/>
    <col min="2" max="2" width="68.26953125" style="72" customWidth="1"/>
    <col min="3" max="4" width="27.7265625" style="72" customWidth="1"/>
    <col min="5" max="5" width="20.7265625" style="72" customWidth="1"/>
    <col min="6" max="6" width="3.453125" style="72" customWidth="1"/>
    <col min="7" max="7" width="8.54296875" style="72" customWidth="1"/>
    <col min="8" max="16384" width="9.26953125" style="72"/>
  </cols>
  <sheetData>
    <row r="1" spans="1:7" ht="15.75" customHeight="1">
      <c r="A1" s="19" t="s">
        <v>771</v>
      </c>
    </row>
    <row r="2" spans="1:7" ht="15.75" customHeight="1">
      <c r="A2" s="734" t="s">
        <v>778</v>
      </c>
      <c r="B2" s="734"/>
      <c r="C2" s="734"/>
      <c r="D2" s="734"/>
      <c r="E2" s="734"/>
    </row>
    <row r="3" spans="1:7" ht="15.75" customHeight="1">
      <c r="A3" s="734"/>
      <c r="B3" s="734"/>
      <c r="C3" s="734"/>
      <c r="D3" s="734"/>
      <c r="E3" s="734"/>
    </row>
    <row r="4" spans="1:7" ht="15.75" customHeight="1">
      <c r="C4" s="171" t="s">
        <v>45</v>
      </c>
      <c r="D4" s="171" t="s">
        <v>46</v>
      </c>
      <c r="E4" s="171" t="s">
        <v>47</v>
      </c>
    </row>
    <row r="5" spans="1:7" ht="15.75" customHeight="1">
      <c r="A5" s="730" t="s">
        <v>84</v>
      </c>
      <c r="B5" s="730"/>
      <c r="C5" s="733" t="s">
        <v>775</v>
      </c>
      <c r="D5" s="733" t="s">
        <v>776</v>
      </c>
      <c r="E5" s="733" t="s">
        <v>777</v>
      </c>
      <c r="G5" s="90" t="s">
        <v>284</v>
      </c>
    </row>
    <row r="6" spans="1:7" ht="15.75" customHeight="1">
      <c r="A6" s="730"/>
      <c r="B6" s="730"/>
      <c r="C6" s="733"/>
      <c r="D6" s="733"/>
      <c r="E6" s="733"/>
    </row>
    <row r="7" spans="1:7" ht="15.75" customHeight="1">
      <c r="A7" s="730"/>
      <c r="B7" s="730"/>
      <c r="C7" s="184" t="s">
        <v>943</v>
      </c>
      <c r="D7" s="184" t="s">
        <v>943</v>
      </c>
      <c r="E7" s="184"/>
    </row>
    <row r="8" spans="1:7" s="55" customFormat="1" ht="15.75" customHeight="1">
      <c r="A8" s="172"/>
      <c r="B8" s="172" t="s">
        <v>818</v>
      </c>
      <c r="C8" s="173"/>
      <c r="D8" s="173"/>
      <c r="E8" s="173"/>
    </row>
    <row r="9" spans="1:7" ht="15.75" customHeight="1">
      <c r="A9" s="180">
        <v>1</v>
      </c>
      <c r="B9" s="95" t="s">
        <v>787</v>
      </c>
      <c r="C9" s="174">
        <v>76499</v>
      </c>
      <c r="D9" s="174">
        <v>76499</v>
      </c>
      <c r="E9" s="176"/>
    </row>
    <row r="10" spans="1:7" ht="15.75" customHeight="1">
      <c r="A10" s="180">
        <v>2</v>
      </c>
      <c r="B10" s="55" t="s">
        <v>788</v>
      </c>
      <c r="C10" s="174">
        <v>43428</v>
      </c>
      <c r="D10" s="174">
        <v>43398</v>
      </c>
      <c r="E10" s="175"/>
    </row>
    <row r="11" spans="1:7" ht="15.75" customHeight="1">
      <c r="A11" s="180">
        <v>3</v>
      </c>
      <c r="B11" s="177" t="s">
        <v>789</v>
      </c>
      <c r="C11" s="174">
        <v>1134621</v>
      </c>
      <c r="D11" s="174">
        <v>1134621</v>
      </c>
      <c r="E11" s="175"/>
    </row>
    <row r="12" spans="1:7" ht="15.75" customHeight="1">
      <c r="A12" s="180">
        <v>4</v>
      </c>
      <c r="B12" s="177" t="s">
        <v>790</v>
      </c>
      <c r="C12" s="174">
        <v>225827</v>
      </c>
      <c r="D12" s="174">
        <v>199342</v>
      </c>
      <c r="E12" s="175"/>
    </row>
    <row r="13" spans="1:7" ht="15.75" customHeight="1">
      <c r="A13" s="180" t="s">
        <v>819</v>
      </c>
      <c r="B13" s="178" t="s">
        <v>820</v>
      </c>
      <c r="C13" s="174"/>
      <c r="D13" s="174">
        <v>1216</v>
      </c>
      <c r="E13" s="175" t="s">
        <v>1005</v>
      </c>
    </row>
    <row r="14" spans="1:7" ht="15.75" customHeight="1">
      <c r="A14" s="180" t="s">
        <v>821</v>
      </c>
      <c r="B14" s="178" t="s">
        <v>822</v>
      </c>
      <c r="C14" s="174"/>
      <c r="D14" s="174">
        <v>669</v>
      </c>
      <c r="E14" s="175" t="s">
        <v>1006</v>
      </c>
    </row>
    <row r="15" spans="1:7" ht="15.75" customHeight="1">
      <c r="A15" s="180">
        <v>5</v>
      </c>
      <c r="B15" s="177" t="s">
        <v>791</v>
      </c>
      <c r="C15" s="174">
        <v>9444</v>
      </c>
      <c r="D15" s="174">
        <v>9444</v>
      </c>
      <c r="E15" s="175"/>
    </row>
    <row r="16" spans="1:7" ht="15.75" customHeight="1">
      <c r="A16" s="180">
        <v>6</v>
      </c>
      <c r="B16" s="177" t="s">
        <v>1009</v>
      </c>
      <c r="C16" s="174">
        <v>842</v>
      </c>
      <c r="D16" s="174">
        <v>12080.792025634</v>
      </c>
      <c r="E16" s="175"/>
    </row>
    <row r="17" spans="1:14" ht="15.75" customHeight="1">
      <c r="A17" s="180" t="s">
        <v>823</v>
      </c>
      <c r="B17" s="178" t="s">
        <v>824</v>
      </c>
      <c r="C17" s="174"/>
      <c r="D17" s="174">
        <v>1659.709533</v>
      </c>
      <c r="E17" s="175" t="s">
        <v>1001</v>
      </c>
    </row>
    <row r="18" spans="1:14" ht="15.75" customHeight="1">
      <c r="A18" s="180" t="s">
        <v>825</v>
      </c>
      <c r="B18" s="178" t="s">
        <v>826</v>
      </c>
      <c r="C18" s="174"/>
      <c r="D18" s="174">
        <v>9579.082492634001</v>
      </c>
      <c r="E18" s="175" t="s">
        <v>1007</v>
      </c>
    </row>
    <row r="19" spans="1:14" ht="15.75" customHeight="1">
      <c r="A19" s="180">
        <v>7</v>
      </c>
      <c r="B19" s="177" t="s">
        <v>792</v>
      </c>
      <c r="C19" s="174">
        <v>8486</v>
      </c>
      <c r="D19" s="174">
        <v>6468.4944139999998</v>
      </c>
      <c r="E19" s="175" t="s">
        <v>1001</v>
      </c>
    </row>
    <row r="20" spans="1:14" ht="15.75" customHeight="1">
      <c r="A20" s="180" t="s">
        <v>827</v>
      </c>
      <c r="B20" s="178" t="s">
        <v>828</v>
      </c>
      <c r="C20" s="174"/>
      <c r="D20" s="174">
        <v>1240</v>
      </c>
      <c r="E20" s="175" t="s">
        <v>1001</v>
      </c>
    </row>
    <row r="21" spans="1:14" ht="15.75" customHeight="1">
      <c r="A21" s="180">
        <v>8</v>
      </c>
      <c r="B21" s="177" t="s">
        <v>793</v>
      </c>
      <c r="C21" s="174">
        <v>383</v>
      </c>
      <c r="D21" s="174">
        <v>11</v>
      </c>
      <c r="E21" s="175" t="s">
        <v>1008</v>
      </c>
    </row>
    <row r="22" spans="1:14" ht="15.75" customHeight="1">
      <c r="A22" s="180">
        <v>9</v>
      </c>
      <c r="B22" s="177" t="s">
        <v>801</v>
      </c>
      <c r="C22" s="174">
        <v>61</v>
      </c>
      <c r="D22" s="174">
        <v>61</v>
      </c>
      <c r="E22" s="175"/>
    </row>
    <row r="23" spans="1:14" ht="15.75" customHeight="1">
      <c r="A23" s="191">
        <v>10</v>
      </c>
      <c r="B23" s="177" t="s">
        <v>794</v>
      </c>
      <c r="C23" s="185">
        <v>18635</v>
      </c>
      <c r="D23" s="174">
        <v>17210.71</v>
      </c>
      <c r="E23" s="186"/>
      <c r="L23" s="179"/>
    </row>
    <row r="24" spans="1:14" s="228" customFormat="1" ht="15.75" customHeight="1">
      <c r="A24" s="192">
        <v>11</v>
      </c>
      <c r="B24" s="220" t="s">
        <v>772</v>
      </c>
      <c r="C24" s="221">
        <v>1518226</v>
      </c>
      <c r="D24" s="221">
        <v>1499135.9964396341</v>
      </c>
      <c r="E24" s="612"/>
      <c r="L24" s="229"/>
      <c r="N24" s="55"/>
    </row>
    <row r="25" spans="1:14" s="55" customFormat="1" ht="15.75" customHeight="1">
      <c r="A25" s="187"/>
      <c r="B25" s="172" t="s">
        <v>829</v>
      </c>
      <c r="C25" s="181"/>
      <c r="D25" s="182"/>
      <c r="E25" s="188"/>
    </row>
    <row r="26" spans="1:14" ht="15.75" customHeight="1">
      <c r="A26" s="180">
        <v>1</v>
      </c>
      <c r="B26" s="177" t="s">
        <v>802</v>
      </c>
      <c r="C26" s="174">
        <v>21702</v>
      </c>
      <c r="D26" s="644">
        <v>21702</v>
      </c>
      <c r="E26" s="175"/>
    </row>
    <row r="27" spans="1:14" ht="15.75" customHeight="1">
      <c r="A27" s="180">
        <v>2</v>
      </c>
      <c r="B27" s="177" t="s">
        <v>795</v>
      </c>
      <c r="C27" s="174">
        <v>781202</v>
      </c>
      <c r="D27" s="644">
        <v>781815</v>
      </c>
      <c r="E27" s="175"/>
    </row>
    <row r="28" spans="1:14" ht="15.75" customHeight="1">
      <c r="A28" s="180">
        <v>3</v>
      </c>
      <c r="B28" s="177" t="s">
        <v>796</v>
      </c>
      <c r="C28" s="174">
        <v>18242</v>
      </c>
      <c r="D28" s="644">
        <v>18242</v>
      </c>
      <c r="E28" s="175"/>
    </row>
    <row r="29" spans="1:14" ht="15.75" customHeight="1">
      <c r="A29" s="180">
        <v>4</v>
      </c>
      <c r="B29" s="177" t="s">
        <v>797</v>
      </c>
      <c r="C29" s="174">
        <v>12335</v>
      </c>
      <c r="D29" s="644">
        <v>12335</v>
      </c>
      <c r="E29" s="175"/>
    </row>
    <row r="30" spans="1:14" ht="15.75" customHeight="1">
      <c r="A30" s="180">
        <v>5</v>
      </c>
      <c r="B30" s="177" t="s">
        <v>798</v>
      </c>
      <c r="C30" s="174">
        <v>46379</v>
      </c>
      <c r="D30" s="644">
        <v>26069</v>
      </c>
      <c r="E30" s="175"/>
    </row>
    <row r="31" spans="1:14" ht="15.75" customHeight="1">
      <c r="A31" s="180">
        <v>6</v>
      </c>
      <c r="B31" s="177" t="s">
        <v>799</v>
      </c>
      <c r="C31" s="174">
        <v>405572</v>
      </c>
      <c r="D31" s="644">
        <v>406179</v>
      </c>
      <c r="E31" s="175"/>
    </row>
    <row r="32" spans="1:14" ht="15.75" customHeight="1">
      <c r="A32" s="180">
        <v>7</v>
      </c>
      <c r="B32" s="177" t="s">
        <v>800</v>
      </c>
      <c r="C32" s="185">
        <v>46478</v>
      </c>
      <c r="D32" s="645">
        <v>46478</v>
      </c>
      <c r="E32" s="175" t="s">
        <v>1010</v>
      </c>
    </row>
    <row r="33" spans="1:14" s="228" customFormat="1" ht="15.75" customHeight="1">
      <c r="A33" s="193">
        <v>8</v>
      </c>
      <c r="B33" s="220" t="s">
        <v>773</v>
      </c>
      <c r="C33" s="221">
        <v>1331910</v>
      </c>
      <c r="D33" s="226">
        <v>1312820</v>
      </c>
      <c r="E33" s="611"/>
      <c r="L33" s="229"/>
      <c r="N33" s="55"/>
    </row>
    <row r="34" spans="1:14" s="55" customFormat="1" ht="15.75" customHeight="1">
      <c r="A34" s="180"/>
      <c r="B34" s="172" t="s">
        <v>774</v>
      </c>
      <c r="C34" s="181"/>
      <c r="D34" s="188"/>
      <c r="E34" s="182"/>
    </row>
    <row r="35" spans="1:14" ht="15.75" customHeight="1">
      <c r="A35" s="180">
        <v>1</v>
      </c>
      <c r="B35" s="177" t="s">
        <v>830</v>
      </c>
      <c r="C35" s="174">
        <v>10604</v>
      </c>
      <c r="D35" s="174">
        <v>10604</v>
      </c>
      <c r="E35" s="183" t="s">
        <v>997</v>
      </c>
    </row>
    <row r="36" spans="1:14" ht="15.75" customHeight="1">
      <c r="A36" s="180">
        <v>2</v>
      </c>
      <c r="B36" s="177" t="s">
        <v>831</v>
      </c>
      <c r="C36" s="174">
        <v>11558</v>
      </c>
      <c r="D36" s="174">
        <v>11558</v>
      </c>
      <c r="E36" s="175" t="s">
        <v>999</v>
      </c>
    </row>
    <row r="37" spans="1:14" ht="15.75" customHeight="1">
      <c r="A37" s="180">
        <v>3</v>
      </c>
      <c r="B37" s="177" t="s">
        <v>832</v>
      </c>
      <c r="C37" s="174">
        <v>163489</v>
      </c>
      <c r="D37" s="174">
        <v>163489</v>
      </c>
      <c r="E37" s="175" t="s">
        <v>998</v>
      </c>
    </row>
    <row r="38" spans="1:14" ht="15.75" customHeight="1">
      <c r="A38" s="180" t="s">
        <v>835</v>
      </c>
      <c r="B38" s="178" t="s">
        <v>834</v>
      </c>
      <c r="C38" s="174"/>
      <c r="D38" s="174">
        <v>13366</v>
      </c>
      <c r="E38" s="175" t="s">
        <v>1011</v>
      </c>
    </row>
    <row r="39" spans="1:14" ht="15.75" customHeight="1">
      <c r="A39" s="180" t="s">
        <v>833</v>
      </c>
      <c r="B39" s="178" t="s">
        <v>836</v>
      </c>
      <c r="C39" s="174"/>
      <c r="D39" s="174">
        <v>-6683.1538489700006</v>
      </c>
      <c r="E39" s="175" t="s">
        <v>1000</v>
      </c>
    </row>
    <row r="40" spans="1:14" ht="15.75" customHeight="1">
      <c r="A40" s="180">
        <v>4</v>
      </c>
      <c r="B40" s="177" t="s">
        <v>837</v>
      </c>
      <c r="C40" s="174">
        <v>665</v>
      </c>
      <c r="D40" s="174">
        <v>665</v>
      </c>
      <c r="E40" s="175" t="s">
        <v>1003</v>
      </c>
    </row>
    <row r="41" spans="1:14" s="228" customFormat="1" ht="15.75" customHeight="1">
      <c r="A41" s="193">
        <v>5</v>
      </c>
      <c r="B41" s="220" t="s">
        <v>817</v>
      </c>
      <c r="C41" s="221">
        <v>186316</v>
      </c>
      <c r="D41" s="221">
        <v>186316</v>
      </c>
      <c r="E41" s="611"/>
      <c r="L41" s="229"/>
      <c r="N41" s="55"/>
    </row>
    <row r="42" spans="1:14" ht="15.75" customHeight="1">
      <c r="B42" s="190"/>
    </row>
  </sheetData>
  <mergeCells count="5">
    <mergeCell ref="C5:C6"/>
    <mergeCell ref="D5:D6"/>
    <mergeCell ref="E5:E6"/>
    <mergeCell ref="A2:E3"/>
    <mergeCell ref="A5:B7"/>
  </mergeCells>
  <hyperlinks>
    <hyperlink ref="G5" location="Index!A1" display="Index" xr:uid="{F1B284EB-BAC6-452A-88D7-597D30A37D2C}"/>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249977111117893"/>
  </sheetPr>
  <dimension ref="A1:AA14"/>
  <sheetViews>
    <sheetView showGridLines="0" workbookViewId="0"/>
  </sheetViews>
  <sheetFormatPr defaultColWidth="9.26953125" defaultRowHeight="15.75" customHeight="1"/>
  <cols>
    <col min="1" max="1" width="5" style="72" customWidth="1"/>
    <col min="2" max="2" width="21.26953125" style="72" customWidth="1"/>
    <col min="3" max="4" width="12.1796875" style="72" customWidth="1"/>
    <col min="5" max="5" width="2.7265625" style="72" customWidth="1"/>
    <col min="6" max="7" width="15.7265625" style="72" customWidth="1"/>
    <col min="8" max="8" width="2.7265625" style="72" customWidth="1"/>
    <col min="9" max="10" width="12.1796875" style="72" customWidth="1"/>
    <col min="11" max="11" width="2.7265625" style="72" customWidth="1"/>
    <col min="12" max="13" width="12.1796875" style="72" customWidth="1"/>
    <col min="14" max="14" width="13.81640625" style="72" customWidth="1"/>
    <col min="15" max="18" width="12.1796875" style="72" customWidth="1"/>
    <col min="19" max="19" width="3.453125" style="72" customWidth="1"/>
    <col min="20" max="20" width="8.54296875" style="72" customWidth="1"/>
    <col min="21" max="16384" width="9.26953125" style="72"/>
  </cols>
  <sheetData>
    <row r="1" spans="1:27" ht="15.75" customHeight="1">
      <c r="A1" s="14" t="s">
        <v>749</v>
      </c>
    </row>
    <row r="2" spans="1:27" ht="15.75" customHeight="1">
      <c r="B2" s="109"/>
    </row>
    <row r="3" spans="1:27" ht="15.75" customHeight="1">
      <c r="C3" s="171" t="s">
        <v>45</v>
      </c>
      <c r="D3" s="171" t="s">
        <v>46</v>
      </c>
      <c r="E3" s="171"/>
      <c r="F3" s="171" t="s">
        <v>47</v>
      </c>
      <c r="G3" s="171" t="s">
        <v>85</v>
      </c>
      <c r="H3" s="171"/>
      <c r="I3" s="171" t="s">
        <v>86</v>
      </c>
      <c r="J3" s="171" t="s">
        <v>296</v>
      </c>
      <c r="K3" s="171"/>
      <c r="L3" s="171" t="s">
        <v>262</v>
      </c>
      <c r="M3" s="171" t="s">
        <v>292</v>
      </c>
      <c r="N3" s="171" t="s">
        <v>299</v>
      </c>
      <c r="O3" s="171" t="s">
        <v>300</v>
      </c>
      <c r="P3" s="171" t="s">
        <v>301</v>
      </c>
      <c r="Q3" s="171" t="s">
        <v>302</v>
      </c>
      <c r="R3" s="171" t="s">
        <v>304</v>
      </c>
    </row>
    <row r="4" spans="1:27" ht="25.5" customHeight="1">
      <c r="A4" s="730" t="s">
        <v>942</v>
      </c>
      <c r="B4" s="730"/>
      <c r="C4" s="737" t="s">
        <v>289</v>
      </c>
      <c r="D4" s="737"/>
      <c r="E4" s="201"/>
      <c r="F4" s="735" t="s">
        <v>293</v>
      </c>
      <c r="G4" s="735"/>
      <c r="H4" s="201"/>
      <c r="I4" s="202"/>
      <c r="J4" s="202"/>
      <c r="K4" s="201"/>
      <c r="L4" s="736" t="s">
        <v>283</v>
      </c>
      <c r="M4" s="736"/>
      <c r="N4" s="736"/>
      <c r="O4" s="736"/>
      <c r="P4" s="733" t="s">
        <v>91</v>
      </c>
      <c r="Q4" s="733" t="s">
        <v>303</v>
      </c>
      <c r="R4" s="733" t="s">
        <v>305</v>
      </c>
      <c r="T4" s="90" t="s">
        <v>284</v>
      </c>
    </row>
    <row r="5" spans="1:27" ht="15.75" customHeight="1">
      <c r="A5" s="730"/>
      <c r="B5" s="730"/>
      <c r="C5" s="738" t="s">
        <v>290</v>
      </c>
      <c r="D5" s="738" t="s">
        <v>291</v>
      </c>
      <c r="E5" s="201"/>
      <c r="F5" s="733" t="s">
        <v>294</v>
      </c>
      <c r="G5" s="738" t="s">
        <v>285</v>
      </c>
      <c r="H5" s="203"/>
      <c r="I5" s="733" t="s">
        <v>845</v>
      </c>
      <c r="J5" s="201"/>
      <c r="K5" s="201"/>
      <c r="L5" s="738" t="s">
        <v>297</v>
      </c>
      <c r="M5" s="733" t="s">
        <v>298</v>
      </c>
      <c r="N5" s="738" t="s">
        <v>846</v>
      </c>
      <c r="O5" s="201"/>
      <c r="P5" s="733"/>
      <c r="Q5" s="733"/>
      <c r="R5" s="733"/>
    </row>
    <row r="6" spans="1:27" ht="15.75" customHeight="1">
      <c r="A6" s="730"/>
      <c r="B6" s="730"/>
      <c r="C6" s="733"/>
      <c r="D6" s="733" t="s">
        <v>292</v>
      </c>
      <c r="E6" s="203"/>
      <c r="F6" s="733"/>
      <c r="G6" s="733"/>
      <c r="H6" s="203"/>
      <c r="I6" s="733"/>
      <c r="J6" s="733" t="s">
        <v>295</v>
      </c>
      <c r="K6" s="203"/>
      <c r="L6" s="733"/>
      <c r="M6" s="733"/>
      <c r="N6" s="733"/>
      <c r="O6" s="201"/>
      <c r="P6" s="733"/>
      <c r="Q6" s="733"/>
      <c r="R6" s="733"/>
    </row>
    <row r="7" spans="1:27" ht="15.75" customHeight="1">
      <c r="A7" s="730"/>
      <c r="B7" s="730"/>
      <c r="C7" s="733"/>
      <c r="D7" s="733"/>
      <c r="E7" s="203"/>
      <c r="F7" s="733"/>
      <c r="G7" s="733"/>
      <c r="H7" s="203"/>
      <c r="I7" s="733"/>
      <c r="J7" s="733"/>
      <c r="K7" s="203"/>
      <c r="L7" s="733"/>
      <c r="M7" s="733"/>
      <c r="N7" s="733"/>
      <c r="O7" s="201"/>
      <c r="P7" s="733"/>
      <c r="Q7" s="733"/>
      <c r="R7" s="733"/>
    </row>
    <row r="8" spans="1:27" ht="15.75" customHeight="1">
      <c r="A8" s="730"/>
      <c r="B8" s="730"/>
      <c r="C8" s="733"/>
      <c r="D8" s="733"/>
      <c r="E8" s="203"/>
      <c r="F8" s="733"/>
      <c r="G8" s="733"/>
      <c r="H8" s="203"/>
      <c r="I8" s="733"/>
      <c r="J8" s="733"/>
      <c r="K8" s="203"/>
      <c r="L8" s="733"/>
      <c r="M8" s="733"/>
      <c r="N8" s="733"/>
      <c r="O8" s="201"/>
      <c r="P8" s="733"/>
      <c r="Q8" s="733"/>
      <c r="R8" s="733"/>
    </row>
    <row r="9" spans="1:27" ht="15.75" customHeight="1">
      <c r="A9" s="730"/>
      <c r="B9" s="730"/>
      <c r="C9" s="739"/>
      <c r="D9" s="733"/>
      <c r="E9" s="204"/>
      <c r="F9" s="733"/>
      <c r="G9" s="739"/>
      <c r="H9" s="205"/>
      <c r="I9" s="733"/>
      <c r="J9" s="739"/>
      <c r="K9" s="205"/>
      <c r="L9" s="739"/>
      <c r="M9" s="733"/>
      <c r="N9" s="739"/>
      <c r="O9" s="206" t="s">
        <v>80</v>
      </c>
      <c r="P9" s="733"/>
      <c r="Q9" s="733"/>
      <c r="R9" s="733"/>
    </row>
    <row r="10" spans="1:27" s="55" customFormat="1" ht="15.75" customHeight="1">
      <c r="A10" s="207" t="s">
        <v>273</v>
      </c>
      <c r="B10" s="208" t="s">
        <v>286</v>
      </c>
      <c r="C10" s="173"/>
      <c r="D10" s="209"/>
      <c r="E10" s="173"/>
      <c r="F10" s="209"/>
      <c r="G10" s="173"/>
      <c r="H10" s="173"/>
      <c r="I10" s="209"/>
      <c r="J10" s="173"/>
      <c r="K10" s="173"/>
      <c r="L10" s="173"/>
      <c r="M10" s="209"/>
      <c r="N10" s="173"/>
      <c r="O10" s="210"/>
      <c r="P10" s="209"/>
      <c r="Q10" s="209"/>
      <c r="R10" s="209"/>
    </row>
    <row r="11" spans="1:27" s="55" customFormat="1" ht="15.75" customHeight="1">
      <c r="B11" s="95" t="s">
        <v>287</v>
      </c>
      <c r="C11" s="181">
        <v>1165173</v>
      </c>
      <c r="D11" s="181"/>
      <c r="E11" s="181"/>
      <c r="F11" s="181">
        <v>1721</v>
      </c>
      <c r="G11" s="181"/>
      <c r="H11" s="181"/>
      <c r="I11" s="181"/>
      <c r="J11" s="181">
        <v>1166894</v>
      </c>
      <c r="K11" s="182"/>
      <c r="L11" s="181">
        <v>58648</v>
      </c>
      <c r="M11" s="181">
        <v>129</v>
      </c>
      <c r="N11" s="181"/>
      <c r="O11" s="181">
        <v>58777</v>
      </c>
      <c r="P11" s="181">
        <v>734712.5</v>
      </c>
      <c r="Q11" s="211">
        <v>0.92397472889999999</v>
      </c>
      <c r="R11" s="212">
        <v>0.02</v>
      </c>
    </row>
    <row r="12" spans="1:27" s="55" customFormat="1" ht="15.75" customHeight="1">
      <c r="A12" s="213"/>
      <c r="B12" s="189" t="s">
        <v>288</v>
      </c>
      <c r="C12" s="214">
        <v>66249</v>
      </c>
      <c r="D12" s="215"/>
      <c r="E12" s="216"/>
      <c r="F12" s="181">
        <v>252</v>
      </c>
      <c r="G12" s="216"/>
      <c r="H12" s="216"/>
      <c r="I12" s="215"/>
      <c r="J12" s="181">
        <v>66501</v>
      </c>
      <c r="K12" s="215"/>
      <c r="L12" s="214">
        <v>4816</v>
      </c>
      <c r="M12" s="214">
        <v>20</v>
      </c>
      <c r="N12" s="216"/>
      <c r="O12" s="181">
        <v>4836</v>
      </c>
      <c r="P12" s="181">
        <v>60450</v>
      </c>
      <c r="Q12" s="211">
        <v>7.6025271100000014E-2</v>
      </c>
      <c r="R12" s="217">
        <v>1.6523394753105013E-2</v>
      </c>
      <c r="Y12" s="218"/>
    </row>
    <row r="13" spans="1:27" s="228" customFormat="1" ht="15.75" customHeight="1">
      <c r="A13" s="219" t="s">
        <v>274</v>
      </c>
      <c r="B13" s="220" t="s">
        <v>80</v>
      </c>
      <c r="C13" s="221">
        <v>1231422</v>
      </c>
      <c r="D13" s="222"/>
      <c r="E13" s="223"/>
      <c r="F13" s="221">
        <v>1973</v>
      </c>
      <c r="G13" s="224"/>
      <c r="H13" s="223"/>
      <c r="I13" s="222"/>
      <c r="J13" s="225">
        <v>1233395</v>
      </c>
      <c r="K13" s="222"/>
      <c r="L13" s="226">
        <v>63464</v>
      </c>
      <c r="M13" s="222">
        <v>149</v>
      </c>
      <c r="N13" s="224"/>
      <c r="O13" s="221">
        <v>63613</v>
      </c>
      <c r="P13" s="221">
        <v>795162.5</v>
      </c>
      <c r="Q13" s="718">
        <v>1</v>
      </c>
      <c r="R13" s="227">
        <v>1.9735700831999999E-2</v>
      </c>
      <c r="Y13" s="229"/>
      <c r="AA13" s="55"/>
    </row>
    <row r="14" spans="1:27" ht="15.75" customHeight="1">
      <c r="D14" s="190"/>
      <c r="G14" s="190"/>
      <c r="I14" s="190"/>
      <c r="J14" s="190"/>
      <c r="K14" s="190"/>
      <c r="L14" s="190"/>
      <c r="M14" s="190"/>
      <c r="N14" s="190"/>
      <c r="Q14" s="190"/>
      <c r="R14" s="190"/>
    </row>
  </sheetData>
  <mergeCells count="16">
    <mergeCell ref="R4:R9"/>
    <mergeCell ref="C5:C9"/>
    <mergeCell ref="F5:F9"/>
    <mergeCell ref="G5:G9"/>
    <mergeCell ref="I5:I9"/>
    <mergeCell ref="Q4:Q9"/>
    <mergeCell ref="A4:B9"/>
    <mergeCell ref="F4:G4"/>
    <mergeCell ref="L4:O4"/>
    <mergeCell ref="P4:P9"/>
    <mergeCell ref="C4:D4"/>
    <mergeCell ref="D5:D9"/>
    <mergeCell ref="L5:L9"/>
    <mergeCell ref="M5:M9"/>
    <mergeCell ref="N5:N9"/>
    <mergeCell ref="J6:J9"/>
  </mergeCells>
  <hyperlinks>
    <hyperlink ref="T4" location="Index!A1" display="Index" xr:uid="{00000000-0004-0000-0700-000000000000}"/>
  </hyperlinks>
  <pageMargins left="0.7" right="0.7" top="0.75" bottom="0.75" header="0.3" footer="0.3"/>
  <pageSetup paperSize="9" orientation="portrait" r:id="rId1"/>
  <ignoredErrors>
    <ignoredError sqref="A12:A13 A10:A1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249977111117893"/>
  </sheetPr>
  <dimension ref="A1:E8"/>
  <sheetViews>
    <sheetView showGridLines="0" workbookViewId="0"/>
  </sheetViews>
  <sheetFormatPr defaultColWidth="9.26953125" defaultRowHeight="11.5"/>
  <cols>
    <col min="1" max="1" width="5" style="72" customWidth="1"/>
    <col min="2" max="2" width="50.26953125" style="72" customWidth="1"/>
    <col min="3" max="3" width="11.54296875" style="72" customWidth="1"/>
    <col min="4" max="4" width="4.453125" style="72" customWidth="1"/>
    <col min="5" max="5" width="8.54296875" style="72" customWidth="1"/>
    <col min="6" max="16384" width="9.26953125" style="72"/>
  </cols>
  <sheetData>
    <row r="1" spans="1:5" s="10" customFormat="1" ht="15.75" customHeight="1">
      <c r="A1" s="14" t="s">
        <v>750</v>
      </c>
    </row>
    <row r="2" spans="1:5" ht="15.75" customHeight="1">
      <c r="B2" s="109"/>
    </row>
    <row r="3" spans="1:5" ht="15.75" customHeight="1">
      <c r="C3" s="171" t="s">
        <v>45</v>
      </c>
    </row>
    <row r="4" spans="1:5" ht="15.75" customHeight="1">
      <c r="A4" s="740" t="s">
        <v>84</v>
      </c>
      <c r="B4" s="740"/>
      <c r="C4" s="236" t="s">
        <v>938</v>
      </c>
      <c r="E4" s="90" t="s">
        <v>284</v>
      </c>
    </row>
    <row r="5" spans="1:5" s="55" customFormat="1" ht="15.75" customHeight="1">
      <c r="A5" s="231" t="s">
        <v>308</v>
      </c>
      <c r="B5" s="232" t="s">
        <v>92</v>
      </c>
      <c r="C5" s="233">
        <v>911700.81087278214</v>
      </c>
    </row>
    <row r="6" spans="1:5" s="55" customFormat="1" ht="15.75" customHeight="1">
      <c r="A6" s="231" t="s">
        <v>309</v>
      </c>
      <c r="B6" s="232" t="s">
        <v>306</v>
      </c>
      <c r="C6" s="234">
        <v>1.9735700831999999E-2</v>
      </c>
    </row>
    <row r="7" spans="1:5" s="55" customFormat="1" ht="15.75" customHeight="1">
      <c r="A7" s="231" t="s">
        <v>310</v>
      </c>
      <c r="B7" s="232" t="s">
        <v>307</v>
      </c>
      <c r="C7" s="235">
        <v>17993.054451677039</v>
      </c>
    </row>
    <row r="8" spans="1:5">
      <c r="A8" s="190"/>
      <c r="B8" s="190"/>
    </row>
  </sheetData>
  <mergeCells count="1">
    <mergeCell ref="A4:B4"/>
  </mergeCells>
  <hyperlinks>
    <hyperlink ref="E4" location="Index!A1" display="Index" xr:uid="{00000000-0004-0000-0800-000000000000}"/>
  </hyperlinks>
  <pageMargins left="0.7" right="0.7" top="0.75" bottom="0.75" header="0.3" footer="0.3"/>
  <pageSetup paperSize="9" orientation="portrait" r:id="rId1"/>
  <ignoredErrors>
    <ignoredError sqref="A5:A7"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sheetPr>
  <dimension ref="A1:E83"/>
  <sheetViews>
    <sheetView showGridLines="0" workbookViewId="0"/>
  </sheetViews>
  <sheetFormatPr defaultColWidth="9.1796875" defaultRowHeight="12"/>
  <cols>
    <col min="1" max="1" width="7" style="67" customWidth="1"/>
    <col min="2" max="2" width="100.81640625" style="89" customWidth="1"/>
    <col min="3" max="3" width="16.26953125" style="89" customWidth="1"/>
    <col min="4" max="4" width="3.453125" style="72" customWidth="1"/>
    <col min="5" max="5" width="8.54296875" style="72" customWidth="1"/>
    <col min="6" max="16384" width="9.1796875" style="89"/>
  </cols>
  <sheetData>
    <row r="1" spans="1:5" ht="13">
      <c r="A1" s="19" t="s">
        <v>815</v>
      </c>
      <c r="B1" s="72"/>
      <c r="C1" s="237"/>
    </row>
    <row r="2" spans="1:5">
      <c r="A2" s="169"/>
      <c r="B2" s="72"/>
      <c r="C2" s="237"/>
    </row>
    <row r="3" spans="1:5">
      <c r="A3" s="170"/>
      <c r="B3" s="72"/>
      <c r="C3" s="237"/>
    </row>
    <row r="4" spans="1:5" ht="15.75" customHeight="1">
      <c r="A4" s="246"/>
      <c r="B4" s="247"/>
      <c r="C4" s="248"/>
      <c r="E4" s="90" t="s">
        <v>284</v>
      </c>
    </row>
    <row r="5" spans="1:5" ht="15.75" customHeight="1">
      <c r="A5" s="246"/>
      <c r="B5" s="247"/>
      <c r="C5" s="248"/>
    </row>
    <row r="6" spans="1:5" ht="15.75" customHeight="1">
      <c r="A6" s="246" t="s">
        <v>942</v>
      </c>
      <c r="B6" s="247"/>
      <c r="C6" s="249" t="s">
        <v>570</v>
      </c>
    </row>
    <row r="7" spans="1:5" s="54" customFormat="1" ht="15.75" customHeight="1">
      <c r="A7" s="238">
        <v>1</v>
      </c>
      <c r="B7" s="244" t="s">
        <v>571</v>
      </c>
      <c r="C7" s="239">
        <v>1518226</v>
      </c>
      <c r="D7" s="55"/>
      <c r="E7" s="55"/>
    </row>
    <row r="8" spans="1:5" s="54" customFormat="1" ht="15.75" customHeight="1">
      <c r="A8" s="238">
        <v>2</v>
      </c>
      <c r="B8" s="241" t="s">
        <v>572</v>
      </c>
      <c r="C8" s="242">
        <v>-19090.003560365876</v>
      </c>
      <c r="D8" s="55"/>
      <c r="E8" s="55"/>
    </row>
    <row r="9" spans="1:5" s="54" customFormat="1" ht="15.75" customHeight="1">
      <c r="A9" s="238">
        <v>3</v>
      </c>
      <c r="B9" s="241" t="s">
        <v>611</v>
      </c>
      <c r="C9" s="242"/>
      <c r="D9" s="55"/>
      <c r="E9" s="55"/>
    </row>
    <row r="10" spans="1:5" s="54" customFormat="1" ht="15.75" customHeight="1">
      <c r="A10" s="238">
        <v>4</v>
      </c>
      <c r="B10" s="241" t="s">
        <v>612</v>
      </c>
      <c r="C10" s="242"/>
      <c r="D10" s="55"/>
      <c r="E10" s="55"/>
    </row>
    <row r="11" spans="1:5" s="54" customFormat="1" ht="23">
      <c r="A11" s="238">
        <v>5</v>
      </c>
      <c r="B11" s="241" t="s">
        <v>613</v>
      </c>
      <c r="C11" s="242"/>
      <c r="D11" s="55"/>
      <c r="E11" s="55"/>
    </row>
    <row r="12" spans="1:5" s="54" customFormat="1" ht="15.75" customHeight="1">
      <c r="A12" s="238">
        <v>6</v>
      </c>
      <c r="B12" s="241" t="s">
        <v>614</v>
      </c>
      <c r="C12" s="242"/>
      <c r="D12" s="55"/>
      <c r="E12" s="55"/>
    </row>
    <row r="13" spans="1:5" s="54" customFormat="1" ht="15.75" customHeight="1">
      <c r="A13" s="238">
        <v>7</v>
      </c>
      <c r="B13" s="241" t="s">
        <v>615</v>
      </c>
      <c r="C13" s="242"/>
      <c r="D13" s="55"/>
      <c r="E13" s="55"/>
    </row>
    <row r="14" spans="1:5" s="54" customFormat="1" ht="15.75" customHeight="1">
      <c r="A14" s="238">
        <v>8</v>
      </c>
      <c r="B14" s="241" t="s">
        <v>573</v>
      </c>
      <c r="C14" s="239">
        <v>18948.577929570001</v>
      </c>
      <c r="D14" s="55"/>
      <c r="E14" s="55"/>
    </row>
    <row r="15" spans="1:5" s="54" customFormat="1" ht="15.75" customHeight="1">
      <c r="A15" s="238">
        <v>9</v>
      </c>
      <c r="B15" s="241" t="s">
        <v>574</v>
      </c>
      <c r="C15" s="239">
        <v>28903.394650000049</v>
      </c>
      <c r="D15" s="55"/>
      <c r="E15" s="55"/>
    </row>
    <row r="16" spans="1:5" s="54" customFormat="1" ht="15.75" customHeight="1">
      <c r="A16" s="238">
        <v>10</v>
      </c>
      <c r="B16" s="241" t="s">
        <v>575</v>
      </c>
      <c r="C16" s="239">
        <v>56059</v>
      </c>
      <c r="D16" s="55"/>
      <c r="E16" s="55"/>
    </row>
    <row r="17" spans="1:5" s="54" customFormat="1" ht="15.75" customHeight="1">
      <c r="A17" s="238">
        <v>11</v>
      </c>
      <c r="B17" s="241" t="s">
        <v>616</v>
      </c>
      <c r="C17" s="239"/>
      <c r="D17" s="55"/>
      <c r="E17" s="55"/>
    </row>
    <row r="18" spans="1:5" s="54" customFormat="1" ht="15.75" customHeight="1">
      <c r="A18" s="238" t="s">
        <v>617</v>
      </c>
      <c r="B18" s="241" t="s">
        <v>618</v>
      </c>
      <c r="C18" s="239"/>
      <c r="D18" s="55"/>
      <c r="E18" s="55"/>
    </row>
    <row r="19" spans="1:5" s="54" customFormat="1" ht="15.75" customHeight="1">
      <c r="A19" s="238" t="s">
        <v>619</v>
      </c>
      <c r="B19" s="241" t="s">
        <v>620</v>
      </c>
      <c r="C19" s="239"/>
      <c r="D19" s="55"/>
      <c r="E19" s="55"/>
    </row>
    <row r="20" spans="1:5" s="54" customFormat="1" ht="15.75" customHeight="1">
      <c r="A20" s="250">
        <v>12</v>
      </c>
      <c r="B20" s="251" t="s">
        <v>576</v>
      </c>
      <c r="C20" s="252">
        <v>-14490.153848970076</v>
      </c>
      <c r="D20" s="55"/>
      <c r="E20" s="55"/>
    </row>
    <row r="21" spans="1:5" s="54" customFormat="1" ht="15.75" customHeight="1">
      <c r="A21" s="255">
        <v>13</v>
      </c>
      <c r="B21" s="254" t="s">
        <v>117</v>
      </c>
      <c r="C21" s="253">
        <v>1588556.8151702343</v>
      </c>
      <c r="D21" s="245"/>
      <c r="E21" s="55"/>
    </row>
    <row r="72" spans="4:4">
      <c r="D72" s="243"/>
    </row>
    <row r="73" spans="4:4">
      <c r="D73" s="243"/>
    </row>
    <row r="74" spans="4:4">
      <c r="D74" s="243"/>
    </row>
    <row r="75" spans="4:4">
      <c r="D75" s="243"/>
    </row>
    <row r="76" spans="4:4">
      <c r="D76" s="243"/>
    </row>
    <row r="77" spans="4:4">
      <c r="D77" s="243"/>
    </row>
    <row r="78" spans="4:4">
      <c r="D78" s="243"/>
    </row>
    <row r="79" spans="4:4">
      <c r="D79" s="243"/>
    </row>
    <row r="80" spans="4:4">
      <c r="D80" s="243"/>
    </row>
    <row r="81" spans="4:4">
      <c r="D81" s="243"/>
    </row>
    <row r="82" spans="4:4">
      <c r="D82" s="243"/>
    </row>
    <row r="83" spans="4:4">
      <c r="D83" s="243"/>
    </row>
  </sheetData>
  <conditionalFormatting sqref="C7:C21">
    <cfRule type="cellIs" dxfId="16" priority="1" stopIfTrue="1" operator="lessThan">
      <formula>0</formula>
    </cfRule>
  </conditionalFormatting>
  <hyperlinks>
    <hyperlink ref="E4" location="Index!A1" display="Index" xr:uid="{40AD3DFB-B2B3-4A22-8722-081F2642B193}"/>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Disclaimer</vt:lpstr>
      <vt:lpstr>Index</vt:lpstr>
      <vt:lpstr>EU OV1</vt:lpstr>
      <vt:lpstr>EU IFRS 9-FL</vt:lpstr>
      <vt:lpstr>EU CC1</vt:lpstr>
      <vt:lpstr>EU CC2</vt:lpstr>
      <vt:lpstr>EU CCyB1</vt:lpstr>
      <vt:lpstr>EU CCyB2</vt:lpstr>
      <vt:lpstr>EU LR1</vt:lpstr>
      <vt:lpstr>EU LR2</vt:lpstr>
      <vt:lpstr>EU LR3</vt:lpstr>
      <vt:lpstr>EU KM1</vt:lpstr>
      <vt:lpstr>EU KM2</vt:lpstr>
      <vt:lpstr>EU CR4</vt:lpstr>
      <vt:lpstr>EU CR5</vt:lpstr>
      <vt:lpstr>EU CR1-A</vt:lpstr>
      <vt:lpstr>EU CQ5</vt:lpstr>
      <vt:lpstr>EU CQ4</vt:lpstr>
      <vt:lpstr>EU CQ6</vt:lpstr>
      <vt:lpstr>EU CQ7</vt:lpstr>
      <vt:lpstr>EU CQ8</vt:lpstr>
      <vt:lpstr>EU CR3</vt:lpstr>
      <vt:lpstr>EU CR1</vt:lpstr>
      <vt:lpstr>EU CQ1</vt:lpstr>
      <vt:lpstr>EU CQ2</vt:lpstr>
      <vt:lpstr>EU CR2</vt:lpstr>
      <vt:lpstr>EU CR2a</vt:lpstr>
      <vt:lpstr>EU CCR1</vt:lpstr>
      <vt:lpstr>EU CCR2</vt:lpstr>
      <vt:lpstr>EU CCR3</vt:lpstr>
      <vt:lpstr>EU CCR5</vt:lpstr>
      <vt:lpstr>EU CCR6</vt:lpstr>
      <vt:lpstr>EU MR1</vt:lpstr>
      <vt:lpstr>EU MRA</vt:lpstr>
      <vt:lpstr>EU IRRBB1</vt:lpstr>
      <vt:lpstr>EU LIQ1</vt:lpstr>
      <vt:lpstr>EU LIQB</vt:lpstr>
      <vt:lpstr>EU LIQ2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2022-07-27T13:51:44Z</dcterms:created>
  <dcterms:modified xsi:type="dcterms:W3CDTF">2023-07-26T16:32:12Z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517854285</vt:i4>
  </property>
  <property fmtid="{D5CDD505-2E9C-101B-9397-08002B2CF9AE}" pid="3" name="_NewReviewCycle">
    <vt:lpwstr/>
  </property>
</Properties>
</file>